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75"/>
  </bookViews>
  <sheets>
    <sheet name="IB" sheetId="15" r:id="rId1"/>
    <sheet name="1-一般公共预算收入决算表" sheetId="1" r:id="rId2"/>
    <sheet name="2-一般公共预算支出决算表" sheetId="2" r:id="rId3"/>
    <sheet name="3-一般公共预算本级支出决算表" sheetId="3" r:id="rId4"/>
    <sheet name="4-一般公共预算本级基本支出决算表" sheetId="4" r:id="rId5"/>
    <sheet name="5-一般公共预算税收返还和转移支付决算表" sheetId="5" r:id="rId6"/>
    <sheet name="6-政府一般债务限额和余额情况决算表" sheetId="6" r:id="rId7"/>
    <sheet name="7-政府性基金收入决算表" sheetId="7" r:id="rId8"/>
    <sheet name="8-政府性基金支出决算表" sheetId="8" r:id="rId9"/>
    <sheet name="9-本级政府性基金支出决算表" sheetId="16" r:id="rId10"/>
    <sheet name="10-政府性基金转移支付决算表" sheetId="9" r:id="rId11"/>
    <sheet name="11-政府专项债务限额和余额情况决算表" sheetId="10" r:id="rId12"/>
    <sheet name="12-国有资本经营预算收入决算表" sheetId="11" r:id="rId13"/>
    <sheet name="13-国有资本经营预算支出决算表" sheetId="13" r:id="rId14"/>
    <sheet name="14-本级国有资本经营预算支出决算表" sheetId="17" r:id="rId15"/>
    <sheet name="15-对下安排转移支付的应当公开国有资本经营预算转移支付表" sheetId="18" r:id="rId16"/>
    <sheet name="16-社会保险基金收入决算表" sheetId="12" r:id="rId17"/>
    <sheet name="17-社会保险基金支出决算表" sheetId="14" r:id="rId18"/>
    <sheet name="Sheet4" sheetId="19" r:id="rId19"/>
  </sheets>
  <externalReferences>
    <externalReference r:id="rId20"/>
    <externalReference r:id="rId21"/>
  </externalReferences>
  <definedNames>
    <definedName name="_xlnm._FilterDatabase" localSheetId="4" hidden="1">'4-一般公共预算本级基本支出决算表'!$A$4:$H$70</definedName>
    <definedName name="_xlnm._FilterDatabase" localSheetId="3" hidden="1">'3-一般公共预算本级支出决算表'!$A$5:$C$98</definedName>
    <definedName name="_xlnm.Print_Titles" localSheetId="5">'5-一般公共预算税收返还和转移支付决算表'!$A:$D,'5-一般公共预算税收返还和转移支付决算表'!$1:$4</definedName>
    <definedName name="_xlnm.Print_Area" localSheetId="13">'13-国有资本经营预算支出决算表'!$A$1:$E$32</definedName>
    <definedName name="_xlnm.Print_Area" localSheetId="0">IB!$A$1:$A$4</definedName>
    <definedName name="_xlnm.Print_Area" localSheetId="14">'14-本级国有资本经营预算支出决算表'!$A$1:$E$32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<sst xmlns="http://schemas.openxmlformats.org/spreadsheetml/2006/main" count="758" uniqueCount="558">
  <si>
    <t>2023年山西转型综改示范区财政决算
公开表</t>
  </si>
  <si>
    <t>2023年度山西转型综改示范区一般公共预算收入决算表</t>
  </si>
  <si>
    <t>单位：万元</t>
  </si>
  <si>
    <t>预算科目</t>
  </si>
  <si>
    <t>决算数</t>
  </si>
  <si>
    <t>一、税收收入</t>
  </si>
  <si>
    <t>　　增值税</t>
  </si>
  <si>
    <t xml:space="preserve">    企业所得税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</si>
  <si>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</si>
  <si>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</si>
  <si>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</si>
  <si>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</si>
  <si>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</si>
  <si>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</si>
  <si>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</si>
  <si>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</si>
  <si>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</si>
  <si>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</si>
  <si>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烟叶税</t>
  </si>
  <si>
    <t xml:space="preserve">    环境保护税</t>
  </si>
  <si>
    <t xml:space="preserve">    其他税收收入</t>
  </si>
  <si>
    <t>二、非税收入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</si>
  <si>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</si>
  <si>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</si>
  <si>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</si>
  <si>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</si>
  <si>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国有资源(资产)有偿使用收入</t>
  </si>
  <si>
    <t xml:space="preserve">    其他收入</t>
  </si>
  <si>
    <t>本年收入合计</t>
  </si>
  <si>
    <t>2023年度山西转型综改示范区一般公共预算支出决算表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</si>
  <si>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</si>
  <si>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</si>
  <si>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</si>
  <si>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</si>
  <si>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</si>
  <si>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</si>
  <si>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</si>
  <si>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</si>
  <si>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</si>
  <si>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</si>
  <si>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</si>
  <si>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</si>
  <si>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</si>
  <si>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</si>
  <si>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</si>
  <si>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</si>
  <si>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</si>
  <si>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</si>
  <si>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</si>
  <si>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</si>
  <si>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</si>
  <si>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二十二、其他支出</t>
  </si>
  <si>
    <t>二十三、债务付息支出</t>
  </si>
  <si>
    <t xml:space="preserve">  其中:地方政府一般债券付息支出</t>
  </si>
  <si>
    <t>二十四、债务发行费用支出</t>
  </si>
  <si>
    <t>本年支出合计</t>
  </si>
  <si>
    <t>2023年度一般公共预算本级支出决算表</t>
  </si>
  <si>
    <t>科目编码</t>
  </si>
  <si>
    <t>科目名称</t>
  </si>
  <si>
    <t>一般公共预算支出</t>
  </si>
  <si>
    <t>一般公共服务支出</t>
  </si>
  <si>
    <t xml:space="preserve">  政府办公厅(室)及相关机构事务</t>
  </si>
  <si>
    <t xml:space="preserve">    行政运行</t>
  </si>
  <si>
    <t xml:space="preserve">    一般行政管理事务</t>
  </si>
  <si>
    <t xml:space="preserve">  统计信息事务</t>
  </si>
  <si>
    <t xml:space="preserve">    其他统计信息事务支出</t>
  </si>
  <si>
    <t xml:space="preserve">  财政事务</t>
  </si>
  <si>
    <t xml:space="preserve">    信息化建设</t>
  </si>
  <si>
    <t xml:space="preserve">    财政委托业务支出</t>
  </si>
  <si>
    <t xml:space="preserve">  税收事务</t>
  </si>
  <si>
    <t xml:space="preserve">    税收业务</t>
  </si>
  <si>
    <t xml:space="preserve">  审计事务</t>
  </si>
  <si>
    <t xml:space="preserve">  纪检监察事务</t>
  </si>
  <si>
    <t xml:space="preserve">  商贸事务</t>
  </si>
  <si>
    <t xml:space="preserve">    其他商贸事务支出</t>
  </si>
  <si>
    <t xml:space="preserve">  党委办公厅(室)及相关机构事务</t>
  </si>
  <si>
    <t xml:space="preserve">  组织事务</t>
  </si>
  <si>
    <t xml:space="preserve">    其他组织事务支出</t>
  </si>
  <si>
    <t xml:space="preserve">  宣传事务</t>
  </si>
  <si>
    <t xml:space="preserve">  市场监督管理事务</t>
  </si>
  <si>
    <t xml:space="preserve">    市场主体管理</t>
  </si>
  <si>
    <t>国防支出</t>
  </si>
  <si>
    <t xml:space="preserve">  国防动员</t>
  </si>
  <si>
    <t xml:space="preserve">    其他国防动员支出</t>
  </si>
  <si>
    <t>公共安全支出</t>
  </si>
  <si>
    <t xml:space="preserve">  公安</t>
  </si>
  <si>
    <t xml:space="preserve">  检察</t>
  </si>
  <si>
    <t xml:space="preserve">  法院</t>
  </si>
  <si>
    <t>教育支出</t>
  </si>
  <si>
    <t xml:space="preserve">  普通教育</t>
  </si>
  <si>
    <t xml:space="preserve">    小学教育</t>
  </si>
  <si>
    <t>科学技术支出</t>
  </si>
  <si>
    <t xml:space="preserve">  科学技术管理事务</t>
  </si>
  <si>
    <t xml:space="preserve">  技术研究与开发</t>
  </si>
  <si>
    <t xml:space="preserve">    科技成果转化与扩散</t>
  </si>
  <si>
    <t xml:space="preserve">    其他技术研究与开发支出</t>
  </si>
  <si>
    <t xml:space="preserve">  其他科学技术支出(款)</t>
  </si>
  <si>
    <t xml:space="preserve">    其他科学技术支出(项)</t>
  </si>
  <si>
    <t>文化旅游体育与传媒支出</t>
  </si>
  <si>
    <t xml:space="preserve">  文化和旅游</t>
  </si>
  <si>
    <t xml:space="preserve">    其他文化和旅游支出</t>
  </si>
  <si>
    <t xml:space="preserve">  其他文化旅游体育与传媒支出(款)</t>
  </si>
  <si>
    <t xml:space="preserve">    文化产业发展专项支出</t>
  </si>
  <si>
    <t>社会保障和就业支出</t>
  </si>
  <si>
    <t xml:space="preserve">  人力资源和社会保障管理事务</t>
  </si>
  <si>
    <t xml:space="preserve">    资助留学回国人员</t>
  </si>
  <si>
    <t xml:space="preserve">    引进人才费用</t>
  </si>
  <si>
    <t xml:space="preserve">    其他人力资源和社会保障管理事务支出</t>
  </si>
  <si>
    <t xml:space="preserve">  民政管理事务</t>
  </si>
  <si>
    <t xml:space="preserve">  行政事业单位养老支出</t>
  </si>
  <si>
    <t xml:space="preserve">    事业单位离退休</t>
  </si>
  <si>
    <t xml:space="preserve">  抚恤</t>
  </si>
  <si>
    <t xml:space="preserve">    死亡抚恤</t>
  </si>
  <si>
    <t xml:space="preserve">  其他社会保障和就业支出(款)</t>
  </si>
  <si>
    <t xml:space="preserve">    其他社会保障和就业支出(项)</t>
  </si>
  <si>
    <t>卫生健康支出</t>
  </si>
  <si>
    <t xml:space="preserve">  公共卫生</t>
  </si>
  <si>
    <t xml:space="preserve">    重大公共卫生服务</t>
  </si>
  <si>
    <t xml:space="preserve">    突发公共卫生事件应急处理</t>
  </si>
  <si>
    <t xml:space="preserve">  中医药</t>
  </si>
  <si>
    <t xml:space="preserve">    中医(民族医)药专项</t>
  </si>
  <si>
    <t>节能环保支出</t>
  </si>
  <si>
    <t xml:space="preserve">  环境保护管理事务</t>
  </si>
  <si>
    <t xml:space="preserve">  污染防治</t>
  </si>
  <si>
    <t xml:space="preserve">    大气</t>
  </si>
  <si>
    <t>城乡社区支出</t>
  </si>
  <si>
    <t xml:space="preserve">  城乡社区管理事务</t>
  </si>
  <si>
    <t xml:space="preserve">    城管执法</t>
  </si>
  <si>
    <t xml:space="preserve">    工程建设管理</t>
  </si>
  <si>
    <t xml:space="preserve">  城乡社区规划与管理(款)</t>
  </si>
  <si>
    <t xml:space="preserve">    城乡社区规划与管理(项)</t>
  </si>
  <si>
    <t xml:space="preserve">  城乡社区公共设施</t>
  </si>
  <si>
    <t xml:space="preserve">    其他城乡社区公共设施支出</t>
  </si>
  <si>
    <t xml:space="preserve">  城乡社区环境卫生(款)</t>
  </si>
  <si>
    <t xml:space="preserve">    城乡社区环境卫生(项)</t>
  </si>
  <si>
    <t xml:space="preserve">  其他城乡社区支出(款)</t>
  </si>
  <si>
    <t xml:space="preserve">    其他城乡社区支出(项)</t>
  </si>
  <si>
    <t>农林水支出</t>
  </si>
  <si>
    <t xml:space="preserve">  农业农村</t>
  </si>
  <si>
    <t xml:space="preserve">    农产品加工与促销</t>
  </si>
  <si>
    <t xml:space="preserve">    其他农业农村支出</t>
  </si>
  <si>
    <t xml:space="preserve">  巩固脱贫攻坚成果衔接乡村振兴</t>
  </si>
  <si>
    <t>交通运输支出</t>
  </si>
  <si>
    <t xml:space="preserve">  铁路运输</t>
  </si>
  <si>
    <t xml:space="preserve">    其他铁路运输支出</t>
  </si>
  <si>
    <t>资源勘探工业信息等支出</t>
  </si>
  <si>
    <t xml:space="preserve">  制造业</t>
  </si>
  <si>
    <t xml:space="preserve">    其他制造业支出</t>
  </si>
  <si>
    <t xml:space="preserve">  工业和信息产业监管</t>
  </si>
  <si>
    <t xml:space="preserve">    产业发展</t>
  </si>
  <si>
    <t xml:space="preserve">  国有资产监管</t>
  </si>
  <si>
    <t xml:space="preserve">    其他国有资产监管支出</t>
  </si>
  <si>
    <t xml:space="preserve">  支持中小企业发展和管理支出</t>
  </si>
  <si>
    <t xml:space="preserve">    中小企业发展专项</t>
  </si>
  <si>
    <t xml:space="preserve">  其他资源勘探工业信息等支出(款)</t>
  </si>
  <si>
    <t xml:space="preserve">    技术改造支出</t>
  </si>
  <si>
    <t xml:space="preserve">    其他资源勘探工业信息等支出(项)</t>
  </si>
  <si>
    <t>商业服务业等支出</t>
  </si>
  <si>
    <t xml:space="preserve">  商业流通事务</t>
  </si>
  <si>
    <t xml:space="preserve">    其他商业流通事务支出</t>
  </si>
  <si>
    <t xml:space="preserve">  涉外发展服务支出</t>
  </si>
  <si>
    <t xml:space="preserve">    其他涉外发展服务支出</t>
  </si>
  <si>
    <t xml:space="preserve">  其他商业服务业等支出(款)</t>
  </si>
  <si>
    <t xml:space="preserve">    服务业基础设施建设</t>
  </si>
  <si>
    <t xml:space="preserve">    其他商业服务业等支出(项)</t>
  </si>
  <si>
    <t>自然资源海洋气象等支出</t>
  </si>
  <si>
    <t xml:space="preserve">  自然资源事务</t>
  </si>
  <si>
    <t xml:space="preserve">    自然资源调查与确权登记</t>
  </si>
  <si>
    <t xml:space="preserve">    土地资源储备支出</t>
  </si>
  <si>
    <t>灾害防治及应急管理支出</t>
  </si>
  <si>
    <t xml:space="preserve">  应急管理事务</t>
  </si>
  <si>
    <t xml:space="preserve">    安全监管</t>
  </si>
  <si>
    <t xml:space="preserve">    应急管理</t>
  </si>
  <si>
    <t xml:space="preserve">  消防救援事务</t>
  </si>
  <si>
    <t xml:space="preserve">    消防应急救援</t>
  </si>
  <si>
    <t>其他支出(类)</t>
  </si>
  <si>
    <t xml:space="preserve">  其他支出(款)</t>
  </si>
  <si>
    <t xml:space="preserve">    其他支出(项)</t>
  </si>
  <si>
    <t>债务付息支出</t>
  </si>
  <si>
    <t xml:space="preserve">  地方政府一般债务付息支出</t>
  </si>
  <si>
    <t xml:space="preserve">    地方政府一般债券付息支出</t>
  </si>
  <si>
    <t>债务发行费用支出</t>
  </si>
  <si>
    <t xml:space="preserve">  地方政府一般债务发行费用支出</t>
  </si>
  <si>
    <t>2023年度一般公共预算本级基本支出决算表</t>
  </si>
  <si>
    <t>单位:万元</t>
  </si>
  <si>
    <t>一般公共预算基本支出</t>
  </si>
  <si>
    <t>财政拨款列支数</t>
  </si>
  <si>
    <t>财政权责发生制列支数</t>
  </si>
  <si>
    <t>机关商品和服务支出</t>
  </si>
  <si>
    <t xml:space="preserve">  办公经费</t>
  </si>
  <si>
    <t xml:space="preserve">  委托业务费</t>
  </si>
  <si>
    <t>对事业单位经常性补助</t>
  </si>
  <si>
    <t xml:space="preserve">  工资福利支出</t>
  </si>
  <si>
    <t xml:space="preserve">  商品和服务支出</t>
  </si>
  <si>
    <t xml:space="preserve">  其他对事业单位补助</t>
  </si>
  <si>
    <t>对事业单位资本性补助</t>
  </si>
  <si>
    <t xml:space="preserve">  资本性支出(一)</t>
  </si>
  <si>
    <t xml:space="preserve">  资本性支出(二)</t>
  </si>
  <si>
    <t>对企业补助</t>
  </si>
  <si>
    <t xml:space="preserve">  费用补贴</t>
  </si>
  <si>
    <t xml:space="preserve">  利息补贴</t>
  </si>
  <si>
    <t xml:space="preserve">  其他对企业补助</t>
  </si>
  <si>
    <t>对企业资本性支出</t>
  </si>
  <si>
    <t xml:space="preserve">  资本金注入(一)</t>
  </si>
  <si>
    <t>对个人和家庭的补助</t>
  </si>
  <si>
    <t xml:space="preserve">  社会福利和救助</t>
  </si>
  <si>
    <t xml:space="preserve">  离退休费</t>
  </si>
  <si>
    <t xml:space="preserve">  其他对个人和家庭补助</t>
  </si>
  <si>
    <t>债务利息及费用支出</t>
  </si>
  <si>
    <t xml:space="preserve">  国内债务付息</t>
  </si>
  <si>
    <t xml:space="preserve">  国内债务发行费用</t>
  </si>
  <si>
    <t>2023年度一般公共预算税收返还和转移支付决算表</t>
  </si>
  <si>
    <t>项目</t>
  </si>
  <si>
    <t>决 算 数</t>
  </si>
  <si>
    <t>一般公共预算收入</t>
  </si>
  <si>
    <t>上级补助收入</t>
  </si>
  <si>
    <t>补助下级支出</t>
  </si>
  <si>
    <t xml:space="preserve">  返还性收入</t>
  </si>
  <si>
    <t xml:space="preserve">  返还性支出</t>
  </si>
  <si>
    <t xml:space="preserve">    所得税基数返还收入</t>
  </si>
  <si>
    <t xml:space="preserve">    所得税基数返还支出</t>
  </si>
  <si>
    <t xml:space="preserve">    增值税税收返还收入</t>
  </si>
  <si>
    <t xml:space="preserve">    增值税税收返还支出</t>
  </si>
  <si>
    <t xml:space="preserve">    消费税税收返还收入</t>
  </si>
  <si>
    <t xml:space="preserve">    消费税税收返还支出</t>
  </si>
  <si>
    <t xml:space="preserve">    增值税“五五分享”税收返还收入</t>
  </si>
  <si>
    <t xml:space="preserve">    增值税“五五分享”税收返还支出</t>
  </si>
  <si>
    <t xml:space="preserve">    其他返还性收入</t>
  </si>
  <si>
    <t xml:space="preserve">    其他返还性支出</t>
  </si>
  <si>
    <t xml:space="preserve">  一般性转移支付收入</t>
  </si>
  <si>
    <t xml:space="preserve">  一般性转移支付支出</t>
  </si>
  <si>
    <t xml:space="preserve">    结算补助收入</t>
  </si>
  <si>
    <t xml:space="preserve">    结算补助支出</t>
  </si>
  <si>
    <t xml:space="preserve">    固定数额补助收入</t>
  </si>
  <si>
    <t xml:space="preserve">    固定数额补助支出</t>
  </si>
  <si>
    <t xml:space="preserve">    科学技术共同财政事权转移支付收入  </t>
  </si>
  <si>
    <t xml:space="preserve">    科学技术共同财政事权转移支付支出  </t>
  </si>
  <si>
    <t xml:space="preserve">    文化旅游体育与传媒共同财政事权转移支付收入  </t>
  </si>
  <si>
    <t xml:space="preserve">    文化旅游体育与传媒共同财政事权转移支付支出  </t>
  </si>
  <si>
    <t xml:space="preserve">    社会保障和就业共同财政事权转移支付收入  </t>
  </si>
  <si>
    <t xml:space="preserve">    社会保障和就业共同财政事权转移支付支出 </t>
  </si>
  <si>
    <t xml:space="preserve">    农林水共同财政事权转移支付收入  </t>
  </si>
  <si>
    <t xml:space="preserve">    农林水共同财政事权转移支付支出</t>
  </si>
  <si>
    <t xml:space="preserve">    增值税留抵退税转移支付收入</t>
  </si>
  <si>
    <t xml:space="preserve">    增值税留抵退税转移支付支出</t>
  </si>
  <si>
    <t xml:space="preserve">    其他退税减税降费转移支付收入</t>
  </si>
  <si>
    <t xml:space="preserve">    其他退税减税降费转移支付支出</t>
  </si>
  <si>
    <t xml:space="preserve">    补充县区财力转移支付收入</t>
  </si>
  <si>
    <t xml:space="preserve">    补充县区财力转移支付支出</t>
  </si>
  <si>
    <t xml:space="preserve">    其他一般性转移支付收入</t>
  </si>
  <si>
    <t xml:space="preserve">    其他一般性转移支付支出</t>
  </si>
  <si>
    <t xml:space="preserve">  专项转移支付收入</t>
  </si>
  <si>
    <t xml:space="preserve">  专项转移支付支出</t>
  </si>
  <si>
    <t xml:space="preserve">    一般公共服务</t>
  </si>
  <si>
    <t xml:space="preserve">    国防</t>
  </si>
  <si>
    <t xml:space="preserve">    科学技术</t>
  </si>
  <si>
    <t xml:space="preserve">    文化旅游体育与传媒</t>
  </si>
  <si>
    <t xml:space="preserve">    社会保障和就业</t>
  </si>
  <si>
    <t xml:space="preserve">    卫生健康</t>
  </si>
  <si>
    <t xml:space="preserve">    城乡社区</t>
  </si>
  <si>
    <t xml:space="preserve">    交通运输</t>
  </si>
  <si>
    <t xml:space="preserve">    资源勘探工业信息等</t>
  </si>
  <si>
    <t xml:space="preserve">    商业服务业等</t>
  </si>
  <si>
    <t xml:space="preserve">    其他支出</t>
  </si>
  <si>
    <t>下级上解收入</t>
  </si>
  <si>
    <t>上解上级支出</t>
  </si>
  <si>
    <t xml:space="preserve">  体制上解收入</t>
  </si>
  <si>
    <t xml:space="preserve">  体制上解支出</t>
  </si>
  <si>
    <t xml:space="preserve">  专项上解收入</t>
  </si>
  <si>
    <t xml:space="preserve">  专项上解支出</t>
  </si>
  <si>
    <t>待偿债再融资一般债券上年结余</t>
  </si>
  <si>
    <t>上年结余收入</t>
  </si>
  <si>
    <t xml:space="preserve">调入资金   </t>
  </si>
  <si>
    <t>调出资金</t>
  </si>
  <si>
    <t xml:space="preserve">  从政府性基金预算调入</t>
  </si>
  <si>
    <t xml:space="preserve">  从国有资本经营预算调入</t>
  </si>
  <si>
    <t xml:space="preserve">  从其他资金调入</t>
  </si>
  <si>
    <t>债务收入</t>
  </si>
  <si>
    <t>债务还本支出</t>
  </si>
  <si>
    <t xml:space="preserve">  地方政府债务收入</t>
  </si>
  <si>
    <t xml:space="preserve">  地方政府一般债务还本支出</t>
  </si>
  <si>
    <t xml:space="preserve">    一般债务收入</t>
  </si>
  <si>
    <t xml:space="preserve">    地方政府一般债券还本支出</t>
  </si>
  <si>
    <t xml:space="preserve">      地方政府一般债券收入</t>
  </si>
  <si>
    <t xml:space="preserve">    地方政府向外国政府借款还本支出</t>
  </si>
  <si>
    <t xml:space="preserve">      地方政府向外国政府借款收入</t>
  </si>
  <si>
    <t xml:space="preserve">    地方政府向国际组织借款还本支出</t>
  </si>
  <si>
    <t xml:space="preserve">      地方政府向国际组织借款收入</t>
  </si>
  <si>
    <t xml:space="preserve">    地方政府其他一般债务还本支出</t>
  </si>
  <si>
    <t xml:space="preserve">      地方政府其他一般债务收入</t>
  </si>
  <si>
    <t>债务转贷收入</t>
  </si>
  <si>
    <t>债务转贷支出</t>
  </si>
  <si>
    <t xml:space="preserve">  地方政府一般债务转贷收入</t>
  </si>
  <si>
    <t xml:space="preserve">  地方政府一般债券转贷支出</t>
  </si>
  <si>
    <t xml:space="preserve">    地方政府一般债券转贷收入</t>
  </si>
  <si>
    <t xml:space="preserve">  地方政府向外国政府借款转贷支出</t>
  </si>
  <si>
    <t xml:space="preserve">    地方政府向外国政府借款转贷收入</t>
  </si>
  <si>
    <t xml:space="preserve">  地方政府向国际组织借款转贷支出</t>
  </si>
  <si>
    <t xml:space="preserve">    地方政府向国际组织借款转贷收入</t>
  </si>
  <si>
    <t xml:space="preserve">  地方政府其他一般债务转贷支出</t>
  </si>
  <si>
    <t xml:space="preserve">    地方政府其他一般债务转贷收入</t>
  </si>
  <si>
    <t>国债转贷收入</t>
  </si>
  <si>
    <t>补充预算周转金</t>
  </si>
  <si>
    <t>国债转贷资金上年结余</t>
  </si>
  <si>
    <t>拨付国债转贷资金数</t>
  </si>
  <si>
    <t>国债转贷转补助数</t>
  </si>
  <si>
    <t>国债转贷资金结余</t>
  </si>
  <si>
    <t>动用预算稳定调节基金</t>
  </si>
  <si>
    <t>安排预算稳定调节基金</t>
  </si>
  <si>
    <t>区域间转移性收入</t>
  </si>
  <si>
    <t>区域间转移性支出</t>
  </si>
  <si>
    <t xml:space="preserve">  接受其他地区援助收入</t>
  </si>
  <si>
    <t xml:space="preserve">  援助其他地区支出</t>
  </si>
  <si>
    <t xml:space="preserve">    接受其他省(自治区、直辖市、计划单列市)援助收入</t>
  </si>
  <si>
    <t xml:space="preserve">    援助其他省(自治区、直辖市、计划单列市)支出</t>
  </si>
  <si>
    <t xml:space="preserve">    接受省内其他地市(区)援助收入</t>
  </si>
  <si>
    <t xml:space="preserve">    援助省内其他地市(区)支出</t>
  </si>
  <si>
    <t xml:space="preserve">    接受市内其他县市(区)援助收入</t>
  </si>
  <si>
    <t xml:space="preserve">    援助市内其他县市(区)支出</t>
  </si>
  <si>
    <t xml:space="preserve">  生态保护补偿转移性收入</t>
  </si>
  <si>
    <t xml:space="preserve">  生态保护补偿转移性支出</t>
  </si>
  <si>
    <t xml:space="preserve">    其他省(自治区、直辖市、计划单列市)横向生态保护补偿转移性收入</t>
  </si>
  <si>
    <t xml:space="preserve">    其他省(自治区、直辖市、计划单列市)横向生态保护补偿转移性支出</t>
  </si>
  <si>
    <t xml:space="preserve">    省内其他地市(区)横向生态保护补偿转移性收入</t>
  </si>
  <si>
    <t xml:space="preserve">    省内其他地市(区)横向生态保护补偿转移性支出</t>
  </si>
  <si>
    <t xml:space="preserve">    市内其他县市(区)横向生态保护补偿转移性收入</t>
  </si>
  <si>
    <t xml:space="preserve">    市内其他县市(区)横向生态保护补偿转移性支出</t>
  </si>
  <si>
    <t xml:space="preserve">  土地指标调剂转移性收入</t>
  </si>
  <si>
    <t xml:space="preserve">  土地指标调剂转移性支出</t>
  </si>
  <si>
    <t xml:space="preserve">    其他省(自治区、直辖市、计划单列市)横向土地指标调剂转移性收入</t>
  </si>
  <si>
    <t xml:space="preserve">    其他省(自治区、直辖市、计划单列市)横向土地指标调剂转移性支出</t>
  </si>
  <si>
    <t xml:space="preserve">    省内其他地市(区)横向土地指标调剂转移性收入</t>
  </si>
  <si>
    <t xml:space="preserve">    省内其他地市(区)横向土地指标调剂转移性支出</t>
  </si>
  <si>
    <t xml:space="preserve">    市内其他县市(区)横向土地指标调剂转移性收入</t>
  </si>
  <si>
    <t xml:space="preserve">    市内其他县市(区)横向土地指标调剂转移性支出</t>
  </si>
  <si>
    <t xml:space="preserve">  其他转移性收入</t>
  </si>
  <si>
    <t xml:space="preserve">  其他转移性支出</t>
  </si>
  <si>
    <t xml:space="preserve">    其他省(自治区、直辖市、计划单列市)其他转移性收入</t>
  </si>
  <si>
    <t xml:space="preserve">    其他省(自治区、直辖市、计划单列市)其他转移性支出</t>
  </si>
  <si>
    <t xml:space="preserve">    省内其他地市(区)其他转移性收入</t>
  </si>
  <si>
    <t xml:space="preserve">    省内其他地市(区)其他转移性支出</t>
  </si>
  <si>
    <t xml:space="preserve">    市内其他县市(区)其他转移性收入</t>
  </si>
  <si>
    <t xml:space="preserve">    市内其他县市(区)其他转移性支出</t>
  </si>
  <si>
    <t>省补助计划单列市收入</t>
  </si>
  <si>
    <t>计划单列市上解省支出</t>
  </si>
  <si>
    <t>计划单列市上解省收入</t>
  </si>
  <si>
    <t>省补助计划单列市支出</t>
  </si>
  <si>
    <t>待偿债再融资一般债券结余</t>
  </si>
  <si>
    <t>年终结余</t>
  </si>
  <si>
    <t>减:结转下年的支出</t>
  </si>
  <si>
    <t>净结余</t>
  </si>
  <si>
    <t>收  入  总  计</t>
  </si>
  <si>
    <t>支  出  总  计</t>
  </si>
  <si>
    <t>2023年政府一般债务限额和余额情况决算表</t>
  </si>
  <si>
    <t>合计</t>
  </si>
  <si>
    <t>一般债务</t>
  </si>
  <si>
    <t>专项债务</t>
  </si>
  <si>
    <t>小计</t>
  </si>
  <si>
    <t>一般债券</t>
  </si>
  <si>
    <t>向外国政府借款</t>
  </si>
  <si>
    <t>向国际组织借款</t>
  </si>
  <si>
    <t>其他一般债务</t>
  </si>
  <si>
    <t>专项债券</t>
  </si>
  <si>
    <t>其他专项债务</t>
  </si>
  <si>
    <t>上年末地方政府债务余额</t>
  </si>
  <si>
    <t>本年地方政府债务余额限额(预算数)</t>
  </si>
  <si>
    <t>本年地方政府债务(转贷)收入</t>
  </si>
  <si>
    <t>本年地方政府债务还本支出</t>
  </si>
  <si>
    <t>本年采用其他方式化解的债务本金</t>
  </si>
  <si>
    <t>年末地方政府债务余额</t>
  </si>
  <si>
    <t>2023年度政府性基金收入决算表</t>
  </si>
  <si>
    <t>政府性基金预算收入</t>
  </si>
  <si>
    <t>政府性基金收入(款)</t>
  </si>
  <si>
    <t xml:space="preserve">  国有土地使用权出让收入</t>
  </si>
  <si>
    <t xml:space="preserve">    土地出让价款收入</t>
  </si>
  <si>
    <t xml:space="preserve">    补缴的土地价款</t>
  </si>
  <si>
    <t xml:space="preserve">    划拨土地收入</t>
  </si>
  <si>
    <t xml:space="preserve">    缴纳新增建设用地土地有偿使用费</t>
  </si>
  <si>
    <t xml:space="preserve">  城市基础设施配套费收入</t>
  </si>
  <si>
    <t>专项债务对应项目专项收入</t>
  </si>
  <si>
    <t xml:space="preserve">  其他政府性基金专项债务对应项目专项收入  </t>
  </si>
  <si>
    <t xml:space="preserve">    其他地方自行试点项目收益专项债券对应项目专项收入  </t>
  </si>
  <si>
    <t>2023年度政府性基金支出决算表</t>
  </si>
  <si>
    <t>政府性基金预算支出</t>
  </si>
  <si>
    <t xml:space="preserve">  国有土地使用权出让收入安排的支出</t>
  </si>
  <si>
    <t xml:space="preserve">    征地和拆迁补偿支出</t>
  </si>
  <si>
    <t xml:space="preserve">    土地开发支出</t>
  </si>
  <si>
    <t xml:space="preserve">    城市建设支出</t>
  </si>
  <si>
    <t xml:space="preserve">    其他国有土地使用权出让收入安排的支出</t>
  </si>
  <si>
    <t xml:space="preserve">  城市基础设施配套费安排的支出</t>
  </si>
  <si>
    <t xml:space="preserve">    城市公共设施</t>
  </si>
  <si>
    <t xml:space="preserve">    其他城市基础设施配套费安排的支出</t>
  </si>
  <si>
    <t>其他支出</t>
  </si>
  <si>
    <t xml:space="preserve">  其他政府性基金及对应专项债务收入安排的支出</t>
  </si>
  <si>
    <t xml:space="preserve">    其他地方自行试点项目收益专项债券收入安排的支出  </t>
  </si>
  <si>
    <t xml:space="preserve">  地方政府专项债务付息支出</t>
  </si>
  <si>
    <t xml:space="preserve">    国有土地使用权出让金债务付息支出</t>
  </si>
  <si>
    <t xml:space="preserve">    土地储备专项债券付息支出</t>
  </si>
  <si>
    <t xml:space="preserve">    其他地方自行试点项目收益专项债券付息支出</t>
  </si>
  <si>
    <t xml:space="preserve">  地方政府专项债务发行费用支出</t>
  </si>
  <si>
    <t xml:space="preserve">    国有土地使用权出让金债务发行费用支出</t>
  </si>
  <si>
    <t xml:space="preserve">    土地储备专项债券发行费用支出</t>
  </si>
  <si>
    <t xml:space="preserve">    其他地方自行试点项目收益专项债券发行费用支出</t>
  </si>
  <si>
    <t>2023年度本级政府性基金支出决算表</t>
  </si>
  <si>
    <t>2023年政府性基金转移性收支决算表</t>
  </si>
  <si>
    <t>政府性基金预算上级补助收入</t>
  </si>
  <si>
    <t>政府性基金预算补助下级支出</t>
  </si>
  <si>
    <t xml:space="preserve">  政府性基金转移支付收入</t>
  </si>
  <si>
    <t xml:space="preserve">  政府性基金转移支付支出</t>
  </si>
  <si>
    <t xml:space="preserve">    节能环保</t>
  </si>
  <si>
    <t xml:space="preserve">    农林水</t>
  </si>
  <si>
    <t>政府性基金预算下级上解收入</t>
  </si>
  <si>
    <t>政府性基金预算上解上级支出</t>
  </si>
  <si>
    <t>待偿债再融资专项债券上年结余</t>
  </si>
  <si>
    <t>政府性基金预算上年结余收入</t>
  </si>
  <si>
    <t>政府性基金预算调入资金</t>
  </si>
  <si>
    <t>政府性基金预算调出资金</t>
  </si>
  <si>
    <t xml:space="preserve">  中央单位特殊上缴利润专项收入</t>
  </si>
  <si>
    <t xml:space="preserve">  其他调入政府性基金预算资金</t>
  </si>
  <si>
    <t xml:space="preserve">    一般公共预算调入</t>
  </si>
  <si>
    <t xml:space="preserve">    其他调入资金</t>
  </si>
  <si>
    <t xml:space="preserve">  地方政府专项债务还本支出</t>
  </si>
  <si>
    <t xml:space="preserve">    专项债务收入</t>
  </si>
  <si>
    <t xml:space="preserve">  抗疫特别国债还本支出</t>
  </si>
  <si>
    <t xml:space="preserve">  地方政府专项债务转贷收入</t>
  </si>
  <si>
    <t>政府性基金预算省补助计划单列市收入</t>
  </si>
  <si>
    <t>政府性基金预算省补助计划单列市支出</t>
  </si>
  <si>
    <t>政府性基金预算计划单列市上解省收入</t>
  </si>
  <si>
    <t>政府性基金预算计划单列市上解省支出</t>
  </si>
  <si>
    <t>待偿债再融资专项债券结余</t>
  </si>
  <si>
    <t>政府性基金预算年终结余</t>
  </si>
  <si>
    <t>收　　入　　总　　计　</t>
  </si>
  <si>
    <t>支　　出　　总　　计　</t>
  </si>
  <si>
    <t>2023年政府专项债务限额和余额情况决算表</t>
  </si>
  <si>
    <t>政府性基金预算</t>
  </si>
  <si>
    <t>国家电影事业发展专项资金</t>
  </si>
  <si>
    <t>小型水库移民扶助基金</t>
  </si>
  <si>
    <t>国有土地使用权出让</t>
  </si>
  <si>
    <t>农业土地开发资金</t>
  </si>
  <si>
    <t>城市基础设施配套费</t>
  </si>
  <si>
    <t>污水处理费</t>
  </si>
  <si>
    <t>土地储备专项债券</t>
  </si>
  <si>
    <t>棚户区改造专项债券</t>
  </si>
  <si>
    <t>大中型水库库区基金</t>
  </si>
  <si>
    <t>国家重大水利工程建设基金</t>
  </si>
  <si>
    <t>海南省高等级公路车辆通行附加费</t>
  </si>
  <si>
    <t>政府收费公路专项债券</t>
  </si>
  <si>
    <t>车辆通行费</t>
  </si>
  <si>
    <t>其他地方自行试点项目收益专项债券</t>
  </si>
  <si>
    <t>其他政府性基金</t>
  </si>
  <si>
    <t>2023年度山西转型综改示范区国有资本经营收入决算表</t>
  </si>
  <si>
    <t>预算数</t>
  </si>
  <si>
    <t>调整预算数</t>
  </si>
  <si>
    <t>国有资本经营预算收入</t>
  </si>
  <si>
    <t>非税收入</t>
  </si>
  <si>
    <t xml:space="preserve">  国有资本经营收入</t>
  </si>
  <si>
    <t xml:space="preserve">    利润收入</t>
  </si>
  <si>
    <t xml:space="preserve">      烟草企业利润收入</t>
  </si>
  <si>
    <t xml:space="preserve">      石油石化企业利润收入</t>
  </si>
  <si>
    <t xml:space="preserve">      电力企业利润收入</t>
  </si>
  <si>
    <t xml:space="preserve">      电信企业利润收入</t>
  </si>
  <si>
    <t xml:space="preserve">      煤炭企业利润收入</t>
  </si>
  <si>
    <t xml:space="preserve">      有色冶金采掘企业利润收入</t>
  </si>
  <si>
    <t xml:space="preserve">      钢铁企业利润收入</t>
  </si>
  <si>
    <t xml:space="preserve">      化工企业利润收入</t>
  </si>
  <si>
    <t xml:space="preserve">      运输企业利润收入</t>
  </si>
  <si>
    <t xml:space="preserve">      电子企业利润收入</t>
  </si>
  <si>
    <t xml:space="preserve">      机械企业利润收入</t>
  </si>
  <si>
    <t xml:space="preserve">      投资服务企业利润收入</t>
  </si>
  <si>
    <t xml:space="preserve">      纺织轻工企业利润收入</t>
  </si>
  <si>
    <t xml:space="preserve">      贸易企业利润收入</t>
  </si>
  <si>
    <t xml:space="preserve">      建筑施工企业利润收入</t>
  </si>
  <si>
    <t xml:space="preserve">      房地产企业利润收入</t>
  </si>
  <si>
    <t xml:space="preserve">      建材企业利润收入</t>
  </si>
  <si>
    <t xml:space="preserve">      境外企业利润收入</t>
  </si>
  <si>
    <t xml:space="preserve">      对外合作企业利润收入</t>
  </si>
  <si>
    <t xml:space="preserve">      医药企业利润收入</t>
  </si>
  <si>
    <t xml:space="preserve">      农林牧渔企业利润收入</t>
  </si>
  <si>
    <t xml:space="preserve">      邮政企业利润收入</t>
  </si>
  <si>
    <t xml:space="preserve">      军工企业利润收入</t>
  </si>
  <si>
    <t xml:space="preserve">      转制科研院所利润收入</t>
  </si>
  <si>
    <t xml:space="preserve">      地质勘查企业利润收入</t>
  </si>
  <si>
    <t xml:space="preserve">      卫生体育福利企业利润收入</t>
  </si>
  <si>
    <t xml:space="preserve">      教育文化广播企业利润收入</t>
  </si>
  <si>
    <t xml:space="preserve">      科学研究企业利润收入</t>
  </si>
  <si>
    <t xml:space="preserve">      机关社团所属企业利润收入</t>
  </si>
  <si>
    <t xml:space="preserve">      金融企业利润收入</t>
  </si>
  <si>
    <t xml:space="preserve">      其他国有资本经营预算企业利润收入</t>
  </si>
  <si>
    <t xml:space="preserve">    股利、股息收入</t>
  </si>
  <si>
    <t xml:space="preserve">      国有控股公司股利、股息收入</t>
  </si>
  <si>
    <t xml:space="preserve">      国有参股公司股利、股息收入</t>
  </si>
  <si>
    <t xml:space="preserve">      金融企业股利、股息收入</t>
  </si>
  <si>
    <t xml:space="preserve">      其他国有资本经营预算企业股利、股息收入</t>
  </si>
  <si>
    <t xml:space="preserve">    产权转让收入</t>
  </si>
  <si>
    <t xml:space="preserve">      国有股减持收入</t>
  </si>
  <si>
    <t xml:space="preserve">      国有股权、股份转让收入</t>
  </si>
  <si>
    <t xml:space="preserve">      国有独资企业产权转让收入</t>
  </si>
  <si>
    <t xml:space="preserve">      金融企业产权转让收入</t>
  </si>
  <si>
    <t xml:space="preserve">      其他国有资本经营预算企业产权转让收入</t>
  </si>
  <si>
    <t xml:space="preserve">    清算收入</t>
  </si>
  <si>
    <t xml:space="preserve">      国有股权、股份清算收入</t>
  </si>
  <si>
    <t xml:space="preserve">      国有独资企业清算收入</t>
  </si>
  <si>
    <t xml:space="preserve">      其他国有资本经营预算企业清算收入</t>
  </si>
  <si>
    <t xml:space="preserve">    其他国有资本经营预算收入</t>
  </si>
  <si>
    <t>2023年度山西转型综改示范区国有资本经营支出决算表</t>
  </si>
  <si>
    <t>国有资本经营预算支出</t>
  </si>
  <si>
    <t xml:space="preserve">  补充全国社会保障基金</t>
  </si>
  <si>
    <t xml:space="preserve">    国有资本经营预算补充社保基金支出</t>
  </si>
  <si>
    <t xml:space="preserve">  解决历史遗留问题及改革成本支出</t>
  </si>
  <si>
    <t xml:space="preserve">    厂办大集体改革支出</t>
  </si>
  <si>
    <t xml:space="preserve">    “三供一业”移交补助支出</t>
  </si>
  <si>
    <t xml:space="preserve">    国有企业办职教幼教补助支出</t>
  </si>
  <si>
    <t xml:space="preserve">    国有企业办公共服务机构移交补助支出</t>
  </si>
  <si>
    <t xml:space="preserve">    国有企业退休人员社会化管理补助支出</t>
  </si>
  <si>
    <t xml:space="preserve">    国有企业棚户区改造支出</t>
  </si>
  <si>
    <t xml:space="preserve">    国有企业改革成本支出</t>
  </si>
  <si>
    <t xml:space="preserve">    离休干部医药费补助支出</t>
  </si>
  <si>
    <t xml:space="preserve">    金融企业改革性支出</t>
  </si>
  <si>
    <t xml:space="preserve">    其他解决历史遗留问题及改革成本支出</t>
  </si>
  <si>
    <t xml:space="preserve">  国有企业资本金注入</t>
  </si>
  <si>
    <t xml:space="preserve">    国有经济结构调整支出</t>
  </si>
  <si>
    <t xml:space="preserve">    公益性设施投资支出</t>
  </si>
  <si>
    <t xml:space="preserve">    前瞻性战略性产业发展支出</t>
  </si>
  <si>
    <t xml:space="preserve">    生态环境保护支出</t>
  </si>
  <si>
    <t xml:space="preserve">    支持科技进步支出</t>
  </si>
  <si>
    <t xml:space="preserve">    保障国家经济安全支出</t>
  </si>
  <si>
    <t xml:space="preserve">    金融企业资本性支出</t>
  </si>
  <si>
    <t xml:space="preserve">    其他国有企业资本金注入</t>
  </si>
  <si>
    <t xml:space="preserve">  国有企业政策性补贴(款)</t>
  </si>
  <si>
    <t xml:space="preserve">    国有企业政策性补贴(项)</t>
  </si>
  <si>
    <t xml:space="preserve">  其他国有资本经营预算支出(款)</t>
  </si>
  <si>
    <t xml:space="preserve">    其他国有资本经营预算支出(项)</t>
  </si>
  <si>
    <t>2023年对下安排转移支付的应当公开国有资本经营预算转移支付表</t>
  </si>
  <si>
    <t>项目名称</t>
  </si>
  <si>
    <t>金额</t>
  </si>
  <si>
    <t>***我区不涉及</t>
  </si>
  <si>
    <t>2023年社会保险基金收入决算表</t>
  </si>
  <si>
    <t>项    目</t>
  </si>
  <si>
    <t>企业职工基本养老保险基金</t>
  </si>
  <si>
    <t>城乡居民基本养老保险基金</t>
  </si>
  <si>
    <t>机关事业单位基本养老保险基金</t>
  </si>
  <si>
    <t>职工基本医疗保险基金</t>
  </si>
  <si>
    <t>居民基本医疗保险基金</t>
  </si>
  <si>
    <t>工伤保险基金</t>
  </si>
  <si>
    <t>失业保险基金</t>
  </si>
  <si>
    <t>生育保险基金</t>
  </si>
  <si>
    <t>1、收入</t>
  </si>
  <si>
    <t xml:space="preserve">   其中:保险费收入</t>
  </si>
  <si>
    <t xml:space="preserve">        利息收入</t>
  </si>
  <si>
    <t xml:space="preserve">        财政补贴收入</t>
  </si>
  <si>
    <t xml:space="preserve">        委托投资收益</t>
  </si>
  <si>
    <t xml:space="preserve">        其他收入</t>
  </si>
  <si>
    <t xml:space="preserve">        转移收入</t>
  </si>
  <si>
    <t>2023年社会保险基金支出决算表</t>
  </si>
  <si>
    <t>1、支出</t>
  </si>
  <si>
    <t xml:space="preserve">   其中:社会保险待遇支出</t>
  </si>
  <si>
    <t xml:space="preserve">        其他支出</t>
  </si>
  <si>
    <t xml:space="preserve">        转移支出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</si>
</sst>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8"/>
      <color theme="1"/>
      <name val="宋体"/>
      <charset val="134"/>
      <scheme val="minor"/>
    </font>
    <font>
      <sz val="12"/>
      <name val="宋体"/>
      <charset val="134"/>
    </font>
    <font>
      <b/>
      <sz val="14"/>
      <name val="宋体"/>
      <charset val="134"/>
    </font>
    <font>
      <b/>
      <sz val="16"/>
      <name val="宋体"/>
      <charset val="134"/>
    </font>
    <font>
      <b/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2"/>
      <name val="宋体"/>
      <charset val="134"/>
    </font>
    <font>
      <sz val="2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6" borderId="15" applyNumberFormat="0" applyAlignment="0" applyProtection="0">
      <alignment vertical="center"/>
    </xf>
    <xf numFmtId="0" fontId="26" fillId="6" borderId="14" applyNumberFormat="0" applyAlignment="0" applyProtection="0">
      <alignment vertical="center"/>
    </xf>
    <xf numFmtId="0" fontId="27" fillId="7" borderId="16" applyNumberFormat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vertical="center"/>
    </xf>
    <xf numFmtId="3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vertical="center"/>
    </xf>
    <xf numFmtId="0" fontId="0" fillId="0" borderId="0" xfId="0" applyFill="1" applyBorder="1">
      <alignment vertical="center"/>
    </xf>
    <xf numFmtId="3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Fill="1" applyBorder="1" applyAlignment="1"/>
    <xf numFmtId="0" fontId="5" fillId="2" borderId="0" xfId="0" applyFont="1" applyFill="1" applyBorder="1" applyAlignment="1"/>
    <xf numFmtId="0" fontId="6" fillId="2" borderId="0" xfId="0" applyNumberFormat="1" applyFont="1" applyFill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horizontal="right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left" vertical="center"/>
    </xf>
    <xf numFmtId="3" fontId="2" fillId="2" borderId="1" xfId="0" applyNumberFormat="1" applyFont="1" applyFill="1" applyBorder="1" applyAlignment="1" applyProtection="1">
      <alignment horizontal="right" vertical="center"/>
    </xf>
    <xf numFmtId="0" fontId="3" fillId="2" borderId="1" xfId="0" applyNumberFormat="1" applyFont="1" applyFill="1" applyBorder="1" applyAlignment="1" applyProtection="1">
      <alignment vertical="center"/>
    </xf>
    <xf numFmtId="0" fontId="2" fillId="2" borderId="1" xfId="0" applyNumberFormat="1" applyFont="1" applyFill="1" applyBorder="1" applyAlignment="1" applyProtection="1">
      <alignment vertical="center"/>
    </xf>
    <xf numFmtId="3" fontId="2" fillId="3" borderId="1" xfId="0" applyNumberFormat="1" applyFont="1" applyFill="1" applyBorder="1" applyAlignment="1" applyProtection="1">
      <alignment horizontal="right" vertical="center"/>
    </xf>
    <xf numFmtId="3" fontId="2" fillId="3" borderId="2" xfId="0" applyNumberFormat="1" applyFont="1" applyFill="1" applyBorder="1" applyAlignment="1" applyProtection="1">
      <alignment horizontal="right" vertical="center"/>
    </xf>
    <xf numFmtId="0" fontId="2" fillId="2" borderId="3" xfId="0" applyNumberFormat="1" applyFont="1" applyFill="1" applyBorder="1" applyAlignment="1" applyProtection="1">
      <alignment vertical="center"/>
    </xf>
    <xf numFmtId="3" fontId="2" fillId="3" borderId="4" xfId="0" applyNumberFormat="1" applyFont="1" applyFill="1" applyBorder="1" applyAlignment="1" applyProtection="1">
      <alignment horizontal="right" vertical="center"/>
    </xf>
    <xf numFmtId="3" fontId="2" fillId="3" borderId="5" xfId="0" applyNumberFormat="1" applyFont="1" applyFill="1" applyBorder="1" applyAlignment="1" applyProtection="1">
      <alignment horizontal="right" vertical="center"/>
    </xf>
    <xf numFmtId="0" fontId="2" fillId="2" borderId="2" xfId="0" applyNumberFormat="1" applyFont="1" applyFill="1" applyBorder="1" applyAlignment="1" applyProtection="1">
      <alignment horizontal="left" vertical="center"/>
    </xf>
    <xf numFmtId="0" fontId="2" fillId="2" borderId="2" xfId="0" applyNumberFormat="1" applyFont="1" applyFill="1" applyBorder="1" applyAlignment="1" applyProtection="1">
      <alignment vertical="center"/>
    </xf>
    <xf numFmtId="3" fontId="2" fillId="2" borderId="2" xfId="0" applyNumberFormat="1" applyFont="1" applyFill="1" applyBorder="1" applyAlignment="1" applyProtection="1">
      <alignment horizontal="right" vertical="center"/>
    </xf>
    <xf numFmtId="0" fontId="7" fillId="2" borderId="0" xfId="0" applyNumberFormat="1" applyFont="1" applyFill="1" applyAlignment="1" applyProtection="1">
      <alignment horizontal="center" vertical="center"/>
    </xf>
    <xf numFmtId="3" fontId="2" fillId="2" borderId="3" xfId="0" applyNumberFormat="1" applyFont="1" applyFill="1" applyBorder="1" applyAlignment="1" applyProtection="1">
      <alignment horizontal="right" vertical="center"/>
    </xf>
    <xf numFmtId="3" fontId="2" fillId="2" borderId="5" xfId="0" applyNumberFormat="1" applyFont="1" applyFill="1" applyBorder="1" applyAlignment="1" applyProtection="1">
      <alignment horizontal="right" vertical="center"/>
    </xf>
    <xf numFmtId="0" fontId="1" fillId="2" borderId="0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 applyProtection="1">
      <alignment vertical="center"/>
    </xf>
    <xf numFmtId="0" fontId="2" fillId="2" borderId="1" xfId="0" applyNumberFormat="1" applyFont="1" applyFill="1" applyBorder="1" applyAlignment="1" applyProtection="1">
      <alignment horizontal="right" vertical="center"/>
    </xf>
    <xf numFmtId="0" fontId="5" fillId="2" borderId="5" xfId="0" applyNumberFormat="1" applyFont="1" applyFill="1" applyBorder="1" applyAlignment="1" applyProtection="1"/>
    <xf numFmtId="0" fontId="5" fillId="2" borderId="1" xfId="0" applyNumberFormat="1" applyFont="1" applyFill="1" applyBorder="1" applyAlignment="1" applyProtection="1"/>
    <xf numFmtId="0" fontId="8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0" fontId="3" fillId="2" borderId="1" xfId="0" applyNumberFormat="1" applyFont="1" applyFill="1" applyBorder="1" applyAlignment="1" applyProtection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8" xfId="0" applyNumberFormat="1" applyFont="1" applyFill="1" applyBorder="1" applyAlignment="1" applyProtection="1">
      <alignment horizontal="center" vertical="center" wrapText="1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0" fontId="3" fillId="2" borderId="10" xfId="0" applyNumberFormat="1" applyFont="1" applyFill="1" applyBorder="1" applyAlignment="1" applyProtection="1">
      <alignment horizontal="center" vertical="center" wrapText="1"/>
    </xf>
    <xf numFmtId="0" fontId="11" fillId="2" borderId="0" xfId="0" applyFont="1" applyFill="1" applyBorder="1" applyAlignment="1"/>
    <xf numFmtId="0" fontId="10" fillId="0" borderId="0" xfId="0" applyFont="1" applyFill="1" applyBorder="1" applyAlignment="1">
      <alignment horizontal="center" vertical="center"/>
    </xf>
    <xf numFmtId="0" fontId="12" fillId="2" borderId="0" xfId="0" applyNumberFormat="1" applyFont="1" applyFill="1" applyBorder="1" applyAlignment="1" applyProtection="1">
      <alignment horizontal="right" vertical="center"/>
    </xf>
    <xf numFmtId="0" fontId="12" fillId="2" borderId="1" xfId="0" applyNumberFormat="1" applyFont="1" applyFill="1" applyBorder="1" applyAlignment="1" applyProtection="1">
      <alignment horizontal="center" vertical="center"/>
    </xf>
    <xf numFmtId="0" fontId="12" fillId="2" borderId="1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Alignment="1" applyProtection="1">
      <alignment horizontal="center" vertical="center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13" fillId="0" borderId="0" xfId="0" applyFont="1" applyFill="1">
      <alignment vertical="center"/>
    </xf>
    <xf numFmtId="0" fontId="6" fillId="0" borderId="0" xfId="0" applyNumberFormat="1" applyFont="1" applyFill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>
      <alignment vertical="center"/>
    </xf>
    <xf numFmtId="0" fontId="5" fillId="0" borderId="0" xfId="0" applyFont="1" applyFill="1" applyBorder="1" applyAlignment="1">
      <alignment horizontal="right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vertical="center"/>
    </xf>
    <xf numFmtId="3" fontId="2" fillId="0" borderId="5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57" fontId="4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externalLink" Target="externalLinks/externalLink2.xml"/><Relationship Id="rId20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ata\usershare\&#25253;&#34920;\&#25253;&#34920;\2023\2023&#24180;&#20915;&#31639;\&#20915;&#31639;2023&#24180;&#31616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3&#24635;&#20915;&#31639;&#25253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B"/>
      <sheetName val="ML"/>
      <sheetName val="JB01"/>
      <sheetName val="JB02"/>
      <sheetName val="JB03"/>
      <sheetName val="JB04"/>
      <sheetName val="JB05"/>
      <sheetName val="JB06"/>
      <sheetName val="FB"/>
    </sheetNames>
    <sheetDataSet>
      <sheetData sheetId="0"/>
      <sheetData sheetId="1"/>
      <sheetData sheetId="2"/>
      <sheetData sheetId="3">
        <row r="348">
          <cell r="C348">
            <v>0</v>
          </cell>
        </row>
        <row r="618">
          <cell r="C618">
            <v>0</v>
          </cell>
        </row>
        <row r="690">
          <cell r="C690">
            <v>0</v>
          </cell>
        </row>
        <row r="693">
          <cell r="C693">
            <v>0</v>
          </cell>
        </row>
        <row r="699">
          <cell r="C699">
            <v>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B"/>
      <sheetName val="ML"/>
      <sheetName val="sheet1"/>
      <sheetName val="L01"/>
      <sheetName val="L02"/>
      <sheetName val="L03"/>
      <sheetName val="L04"/>
      <sheetName val="L05"/>
      <sheetName val="L06"/>
      <sheetName val="L07"/>
      <sheetName val="sheet2"/>
      <sheetName val="L08"/>
      <sheetName val="L09"/>
      <sheetName val="L10"/>
      <sheetName val="L11"/>
      <sheetName val="L12"/>
      <sheetName val="L13"/>
      <sheetName val="sheet3"/>
      <sheetName val="L14"/>
      <sheetName val="L15"/>
      <sheetName val="sheet4"/>
      <sheetName val="L16"/>
      <sheetName val="L17"/>
      <sheetName val="L18"/>
      <sheetName val="sheet5"/>
      <sheetName val="L19"/>
      <sheetName val="L20"/>
      <sheetName val="L21"/>
      <sheetName val="L22"/>
      <sheetName val="L23"/>
    </sheetNames>
    <sheetDataSet>
      <sheetData sheetId="0"/>
      <sheetData sheetId="1"/>
      <sheetData sheetId="2"/>
      <sheetData sheetId="3">
        <row r="5">
          <cell r="C5">
            <v>738426</v>
          </cell>
        </row>
      </sheetData>
      <sheetData sheetId="4">
        <row r="5">
          <cell r="C5">
            <v>1217167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C6">
            <v>324740</v>
          </cell>
        </row>
        <row r="6">
          <cell r="O6">
            <v>331167</v>
          </cell>
        </row>
        <row r="6">
          <cell r="Y6">
            <v>0</v>
          </cell>
        </row>
        <row r="7">
          <cell r="D7">
            <v>0</v>
          </cell>
        </row>
        <row r="7">
          <cell r="P7">
            <v>0</v>
          </cell>
        </row>
        <row r="8">
          <cell r="D8">
            <v>0</v>
          </cell>
        </row>
        <row r="8">
          <cell r="P8">
            <v>0</v>
          </cell>
        </row>
        <row r="9">
          <cell r="D9">
            <v>0</v>
          </cell>
        </row>
        <row r="9">
          <cell r="P9">
            <v>0</v>
          </cell>
        </row>
        <row r="10">
          <cell r="D10">
            <v>0</v>
          </cell>
        </row>
        <row r="10">
          <cell r="P10">
            <v>0</v>
          </cell>
        </row>
        <row r="11">
          <cell r="D11">
            <v>0</v>
          </cell>
        </row>
        <row r="11">
          <cell r="P11">
            <v>0</v>
          </cell>
        </row>
        <row r="12">
          <cell r="D12">
            <v>0</v>
          </cell>
        </row>
        <row r="12">
          <cell r="P12">
            <v>0</v>
          </cell>
        </row>
        <row r="13">
          <cell r="D13">
            <v>0</v>
          </cell>
        </row>
        <row r="13">
          <cell r="P13">
            <v>0</v>
          </cell>
        </row>
        <row r="14">
          <cell r="D14">
            <v>0</v>
          </cell>
        </row>
        <row r="14">
          <cell r="P14">
            <v>0</v>
          </cell>
        </row>
        <row r="15">
          <cell r="D15">
            <v>0</v>
          </cell>
        </row>
        <row r="15">
          <cell r="P15">
            <v>0</v>
          </cell>
        </row>
        <row r="16">
          <cell r="D16">
            <v>0</v>
          </cell>
        </row>
        <row r="16">
          <cell r="P16">
            <v>0</v>
          </cell>
        </row>
        <row r="17">
          <cell r="D17">
            <v>0</v>
          </cell>
        </row>
        <row r="17">
          <cell r="P17">
            <v>0</v>
          </cell>
        </row>
        <row r="18">
          <cell r="D18">
            <v>0</v>
          </cell>
        </row>
        <row r="18">
          <cell r="P18">
            <v>0</v>
          </cell>
        </row>
        <row r="19">
          <cell r="D19">
            <v>0</v>
          </cell>
        </row>
        <row r="19">
          <cell r="P19">
            <v>0</v>
          </cell>
        </row>
        <row r="20">
          <cell r="D20">
            <v>0</v>
          </cell>
        </row>
        <row r="20">
          <cell r="P20">
            <v>0</v>
          </cell>
        </row>
        <row r="21">
          <cell r="D21">
            <v>0</v>
          </cell>
        </row>
        <row r="21">
          <cell r="P21">
            <v>0</v>
          </cell>
        </row>
        <row r="22">
          <cell r="D22">
            <v>0</v>
          </cell>
        </row>
        <row r="22">
          <cell r="P22">
            <v>0</v>
          </cell>
        </row>
        <row r="23">
          <cell r="D23">
            <v>0</v>
          </cell>
        </row>
        <row r="23">
          <cell r="P23">
            <v>0</v>
          </cell>
        </row>
        <row r="24">
          <cell r="D24">
            <v>0</v>
          </cell>
        </row>
        <row r="24">
          <cell r="P24">
            <v>0</v>
          </cell>
        </row>
        <row r="25">
          <cell r="D25">
            <v>0</v>
          </cell>
        </row>
        <row r="25">
          <cell r="P25">
            <v>0</v>
          </cell>
        </row>
        <row r="26">
          <cell r="D26">
            <v>0</v>
          </cell>
        </row>
        <row r="26">
          <cell r="P26">
            <v>0</v>
          </cell>
        </row>
        <row r="27">
          <cell r="D27">
            <v>0</v>
          </cell>
        </row>
        <row r="27">
          <cell r="P27">
            <v>0</v>
          </cell>
        </row>
        <row r="30">
          <cell r="D30">
            <v>0</v>
          </cell>
        </row>
        <row r="30">
          <cell r="P30">
            <v>0</v>
          </cell>
        </row>
        <row r="31">
          <cell r="D31">
            <v>0</v>
          </cell>
        </row>
        <row r="31">
          <cell r="P31">
            <v>0</v>
          </cell>
        </row>
        <row r="32">
          <cell r="D32">
            <v>0</v>
          </cell>
        </row>
        <row r="32">
          <cell r="P32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tabSelected="1" view="pageBreakPreview" zoomScaleNormal="100" workbookViewId="0">
      <selection activeCell="A4" sqref="A4"/>
    </sheetView>
  </sheetViews>
  <sheetFormatPr defaultColWidth="9" defaultRowHeight="116" customHeight="1" outlineLevelRow="3"/>
  <cols>
    <col min="1" max="1" width="74.625" style="75" customWidth="1"/>
  </cols>
  <sheetData>
    <row r="1" ht="141" customHeight="1" spans="1:1">
      <c r="A1" s="76" t="s">
        <v>0</v>
      </c>
    </row>
    <row r="2" ht="144" customHeight="1"/>
    <row r="3" ht="144" customHeight="1"/>
    <row r="4" customHeight="1" spans="1:1">
      <c r="A4" s="77">
        <v>45505</v>
      </c>
    </row>
  </sheetData>
  <printOptions horizontalCentered="1" verticalCentered="1"/>
  <pageMargins left="0.751388888888889" right="0.751388888888889" top="1" bottom="1" header="0.5" footer="0.5"/>
  <pageSetup paperSize="9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workbookViewId="0">
      <selection activeCell="A1" sqref="A1:C1"/>
    </sheetView>
  </sheetViews>
  <sheetFormatPr defaultColWidth="12.1833333333333" defaultRowHeight="15.55" customHeight="1" outlineLevelCol="2"/>
  <cols>
    <col min="1" max="1" width="9.44166666666667" style="17" customWidth="1"/>
    <col min="2" max="2" width="43.125" style="17" customWidth="1"/>
    <col min="3" max="3" width="9.625" style="17" customWidth="1"/>
    <col min="4" max="256" width="12.1833333333333" style="16" customWidth="1"/>
    <col min="257" max="16384" width="12.1833333333333" style="16"/>
  </cols>
  <sheetData>
    <row r="1" s="16" customFormat="1" ht="44.25" customHeight="1" spans="1:3">
      <c r="A1" s="43" t="s">
        <v>403</v>
      </c>
      <c r="B1" s="43"/>
      <c r="C1" s="43"/>
    </row>
    <row r="2" s="16" customFormat="1" ht="17" customHeight="1" spans="1:3">
      <c r="A2" s="44"/>
      <c r="B2" s="44"/>
      <c r="C2" s="45"/>
    </row>
    <row r="3" s="16" customFormat="1" ht="17" customHeight="1" spans="1:3">
      <c r="A3" s="44"/>
      <c r="B3" s="44"/>
      <c r="C3" s="45" t="s">
        <v>184</v>
      </c>
    </row>
    <row r="4" s="16" customFormat="1" ht="16.95" customHeight="1" spans="1:3">
      <c r="A4" s="20" t="s">
        <v>57</v>
      </c>
      <c r="B4" s="20" t="s">
        <v>58</v>
      </c>
      <c r="C4" s="20" t="s">
        <v>4</v>
      </c>
    </row>
    <row r="5" s="16" customFormat="1" ht="16.95" customHeight="1" spans="1:3">
      <c r="A5" s="46"/>
      <c r="B5" s="20" t="s">
        <v>383</v>
      </c>
      <c r="C5" s="22">
        <v>331167</v>
      </c>
    </row>
    <row r="6" s="16" customFormat="1" ht="16.95" customHeight="1" spans="1:3">
      <c r="A6" s="21">
        <v>212</v>
      </c>
      <c r="B6" s="23" t="s">
        <v>125</v>
      </c>
      <c r="C6" s="22">
        <v>242339</v>
      </c>
    </row>
    <row r="7" s="16" customFormat="1" ht="16.95" customHeight="1" spans="1:3">
      <c r="A7" s="21">
        <v>21208</v>
      </c>
      <c r="B7" s="23" t="s">
        <v>384</v>
      </c>
      <c r="C7" s="22">
        <f>SUM(C8:C11)</f>
        <v>228666</v>
      </c>
    </row>
    <row r="8" s="16" customFormat="1" ht="16.95" customHeight="1" spans="1:3">
      <c r="A8" s="21">
        <v>2120801</v>
      </c>
      <c r="B8" s="24" t="s">
        <v>385</v>
      </c>
      <c r="C8" s="22">
        <v>106964</v>
      </c>
    </row>
    <row r="9" s="16" customFormat="1" ht="16.95" customHeight="1" spans="1:3">
      <c r="A9" s="21">
        <v>2120802</v>
      </c>
      <c r="B9" s="24" t="s">
        <v>386</v>
      </c>
      <c r="C9" s="22">
        <v>26988</v>
      </c>
    </row>
    <row r="10" s="16" customFormat="1" ht="16.95" customHeight="1" spans="1:3">
      <c r="A10" s="21">
        <v>2120803</v>
      </c>
      <c r="B10" s="24" t="s">
        <v>387</v>
      </c>
      <c r="C10" s="22">
        <v>73089</v>
      </c>
    </row>
    <row r="11" s="16" customFormat="1" ht="16.95" customHeight="1" spans="1:3">
      <c r="A11" s="21">
        <v>2120899</v>
      </c>
      <c r="B11" s="24" t="s">
        <v>388</v>
      </c>
      <c r="C11" s="22">
        <v>21625</v>
      </c>
    </row>
    <row r="12" s="16" customFormat="1" ht="16.95" customHeight="1" spans="1:3">
      <c r="A12" s="21">
        <v>21213</v>
      </c>
      <c r="B12" s="23" t="s">
        <v>389</v>
      </c>
      <c r="C12" s="22">
        <f>SUM(C13:C14)</f>
        <v>13673</v>
      </c>
    </row>
    <row r="13" s="16" customFormat="1" ht="16.95" customHeight="1" spans="1:3">
      <c r="A13" s="21">
        <v>2121301</v>
      </c>
      <c r="B13" s="24" t="s">
        <v>390</v>
      </c>
      <c r="C13" s="22">
        <v>2412</v>
      </c>
    </row>
    <row r="14" s="16" customFormat="1" ht="16.95" customHeight="1" spans="1:3">
      <c r="A14" s="21">
        <v>2121399</v>
      </c>
      <c r="B14" s="24" t="s">
        <v>391</v>
      </c>
      <c r="C14" s="22">
        <v>11261</v>
      </c>
    </row>
    <row r="15" s="16" customFormat="1" ht="16.95" customHeight="1" spans="1:3">
      <c r="A15" s="21">
        <v>229</v>
      </c>
      <c r="B15" s="23" t="s">
        <v>392</v>
      </c>
      <c r="C15" s="22">
        <v>58372</v>
      </c>
    </row>
    <row r="16" s="16" customFormat="1" ht="16.95" customHeight="1" spans="1:3">
      <c r="A16" s="21">
        <v>22904</v>
      </c>
      <c r="B16" s="23" t="s">
        <v>393</v>
      </c>
      <c r="C16" s="22">
        <f>SUM(C17:C17)</f>
        <v>58372</v>
      </c>
    </row>
    <row r="17" s="16" customFormat="1" ht="16.95" customHeight="1" spans="1:3">
      <c r="A17" s="21">
        <v>2290402</v>
      </c>
      <c r="B17" s="24" t="s">
        <v>394</v>
      </c>
      <c r="C17" s="22">
        <v>58372</v>
      </c>
    </row>
    <row r="18" s="16" customFormat="1" ht="16.95" customHeight="1" spans="1:3">
      <c r="A18" s="21">
        <v>232</v>
      </c>
      <c r="B18" s="23" t="s">
        <v>178</v>
      </c>
      <c r="C18" s="22">
        <f>C19</f>
        <v>30218</v>
      </c>
    </row>
    <row r="19" s="16" customFormat="1" ht="16.95" customHeight="1" spans="1:3">
      <c r="A19" s="21">
        <v>23204</v>
      </c>
      <c r="B19" s="23" t="s">
        <v>395</v>
      </c>
      <c r="C19" s="22">
        <f>SUM(C20:C22)</f>
        <v>30218</v>
      </c>
    </row>
    <row r="20" s="16" customFormat="1" ht="16.95" customHeight="1" spans="1:3">
      <c r="A20" s="21">
        <v>2320411</v>
      </c>
      <c r="B20" s="24" t="s">
        <v>396</v>
      </c>
      <c r="C20" s="22">
        <v>4593</v>
      </c>
    </row>
    <row r="21" s="16" customFormat="1" ht="16.95" customHeight="1" spans="1:3">
      <c r="A21" s="21">
        <v>2320431</v>
      </c>
      <c r="B21" s="24" t="s">
        <v>397</v>
      </c>
      <c r="C21" s="22">
        <v>6842</v>
      </c>
    </row>
    <row r="22" s="16" customFormat="1" ht="16.95" customHeight="1" spans="1:3">
      <c r="A22" s="21">
        <v>2320498</v>
      </c>
      <c r="B22" s="24" t="s">
        <v>398</v>
      </c>
      <c r="C22" s="22">
        <v>18783</v>
      </c>
    </row>
    <row r="23" s="16" customFormat="1" ht="16.95" customHeight="1" spans="1:3">
      <c r="A23" s="21">
        <v>233</v>
      </c>
      <c r="B23" s="23" t="s">
        <v>181</v>
      </c>
      <c r="C23" s="22">
        <f>C24</f>
        <v>238</v>
      </c>
    </row>
    <row r="24" s="16" customFormat="1" ht="16.95" customHeight="1" spans="1:3">
      <c r="A24" s="21">
        <v>23304</v>
      </c>
      <c r="B24" s="23" t="s">
        <v>399</v>
      </c>
      <c r="C24" s="22">
        <f>SUM(C25:C27)</f>
        <v>238</v>
      </c>
    </row>
    <row r="25" s="16" customFormat="1" ht="16.95" customHeight="1" spans="1:3">
      <c r="A25" s="21">
        <v>2330411</v>
      </c>
      <c r="B25" s="24" t="s">
        <v>400</v>
      </c>
      <c r="C25" s="22">
        <v>45</v>
      </c>
    </row>
    <row r="26" s="16" customFormat="1" ht="16.95" customHeight="1" spans="1:3">
      <c r="A26" s="21">
        <v>2330431</v>
      </c>
      <c r="B26" s="24" t="s">
        <v>401</v>
      </c>
      <c r="C26" s="22">
        <v>90</v>
      </c>
    </row>
    <row r="27" s="16" customFormat="1" ht="16.95" customHeight="1" spans="1:3">
      <c r="A27" s="21">
        <v>2330498</v>
      </c>
      <c r="B27" s="24" t="s">
        <v>402</v>
      </c>
      <c r="C27" s="22">
        <v>103</v>
      </c>
    </row>
  </sheetData>
  <mergeCells count="1">
    <mergeCell ref="A1:C1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4"/>
  <sheetViews>
    <sheetView workbookViewId="0">
      <selection activeCell="A1" sqref="A1:D1"/>
    </sheetView>
  </sheetViews>
  <sheetFormatPr defaultColWidth="12.1833333333333" defaultRowHeight="15.55" customHeight="1" outlineLevelCol="3"/>
  <cols>
    <col min="1" max="1" width="30.125" style="17" customWidth="1"/>
    <col min="2" max="2" width="10.125" style="17" customWidth="1"/>
    <col min="3" max="3" width="28.375" style="17" customWidth="1"/>
    <col min="4" max="4" width="10.625" style="17" customWidth="1"/>
    <col min="5" max="256" width="12.1833333333333" style="16" customWidth="1"/>
    <col min="257" max="16384" width="12.1833333333333" style="16"/>
  </cols>
  <sheetData>
    <row r="1" s="16" customFormat="1" ht="34" customHeight="1" spans="1:4">
      <c r="A1" s="36" t="s">
        <v>404</v>
      </c>
      <c r="B1" s="36"/>
      <c r="C1" s="36"/>
      <c r="D1" s="36"/>
    </row>
    <row r="2" s="16" customFormat="1" ht="17" customHeight="1" spans="1:4">
      <c r="A2" s="19"/>
      <c r="B2" s="19"/>
      <c r="C2" s="19"/>
      <c r="D2" s="19"/>
    </row>
    <row r="3" s="16" customFormat="1" ht="17" customHeight="1" spans="1:4">
      <c r="A3" s="19" t="s">
        <v>2</v>
      </c>
      <c r="B3" s="19"/>
      <c r="C3" s="19"/>
      <c r="D3" s="19"/>
    </row>
    <row r="4" s="16" customFormat="1" ht="17" customHeight="1" spans="1:4">
      <c r="A4" s="20" t="s">
        <v>212</v>
      </c>
      <c r="B4" s="20" t="s">
        <v>4</v>
      </c>
      <c r="C4" s="20" t="s">
        <v>212</v>
      </c>
      <c r="D4" s="20" t="s">
        <v>4</v>
      </c>
    </row>
    <row r="5" s="16" customFormat="1" ht="17.25" customHeight="1" spans="1:4">
      <c r="A5" s="24" t="s">
        <v>371</v>
      </c>
      <c r="B5" s="22">
        <f>'[2]L10'!C6</f>
        <v>324740</v>
      </c>
      <c r="C5" s="24" t="s">
        <v>383</v>
      </c>
      <c r="D5" s="22">
        <f>'[2]L10'!O6</f>
        <v>331167</v>
      </c>
    </row>
    <row r="6" s="16" customFormat="1" ht="17.25" customHeight="1" spans="1:4">
      <c r="A6" s="24" t="s">
        <v>405</v>
      </c>
      <c r="B6" s="22">
        <f>B7</f>
        <v>0</v>
      </c>
      <c r="C6" s="24" t="s">
        <v>406</v>
      </c>
      <c r="D6" s="22">
        <f>D7</f>
        <v>0</v>
      </c>
    </row>
    <row r="7" s="16" customFormat="1" ht="17.25" customHeight="1" spans="1:4">
      <c r="A7" s="24" t="s">
        <v>407</v>
      </c>
      <c r="B7" s="22">
        <f>SUM(B8:B16)</f>
        <v>0</v>
      </c>
      <c r="C7" s="24" t="s">
        <v>408</v>
      </c>
      <c r="D7" s="22">
        <f>SUM(D8:D16)</f>
        <v>0</v>
      </c>
    </row>
    <row r="8" s="16" customFormat="1" ht="17.25" customHeight="1" spans="1:4">
      <c r="A8" s="24" t="s">
        <v>255</v>
      </c>
      <c r="B8" s="22">
        <f>'[2]L10'!D7</f>
        <v>0</v>
      </c>
      <c r="C8" s="24" t="s">
        <v>255</v>
      </c>
      <c r="D8" s="22">
        <f>'[2]L10'!P7</f>
        <v>0</v>
      </c>
    </row>
    <row r="9" s="16" customFormat="1" ht="17.25" customHeight="1" spans="1:4">
      <c r="A9" s="24" t="s">
        <v>256</v>
      </c>
      <c r="B9" s="22">
        <f>'[2]L10'!D8+'[2]L10'!D9</f>
        <v>0</v>
      </c>
      <c r="C9" s="24" t="s">
        <v>256</v>
      </c>
      <c r="D9" s="22">
        <f>'[2]L10'!P8+'[2]L10'!P9</f>
        <v>0</v>
      </c>
    </row>
    <row r="10" s="16" customFormat="1" ht="17.25" customHeight="1" spans="1:4">
      <c r="A10" s="24" t="s">
        <v>257</v>
      </c>
      <c r="B10" s="22">
        <f>'[2]L10'!D10+'[2]L10'!D11</f>
        <v>0</v>
      </c>
      <c r="C10" s="24" t="s">
        <v>257</v>
      </c>
      <c r="D10" s="22">
        <f>'[2]L10'!P10+'[2]L10'!P11</f>
        <v>0</v>
      </c>
    </row>
    <row r="11" s="16" customFormat="1" ht="17.25" customHeight="1" spans="1:4">
      <c r="A11" s="24" t="s">
        <v>409</v>
      </c>
      <c r="B11" s="22">
        <f>'[2]L10'!D12+'[2]L10'!D13</f>
        <v>0</v>
      </c>
      <c r="C11" s="24" t="s">
        <v>409</v>
      </c>
      <c r="D11" s="22">
        <f>'[2]L10'!P12+'[2]L10'!P13</f>
        <v>0</v>
      </c>
    </row>
    <row r="12" s="16" customFormat="1" ht="17.25" customHeight="1" spans="1:4">
      <c r="A12" s="24" t="s">
        <v>259</v>
      </c>
      <c r="B12" s="22">
        <f>'[2]L10'!D14+'[2]L10'!D15+'[2]L10'!D16+'[2]L10'!D17+'[2]L10'!D18</f>
        <v>0</v>
      </c>
      <c r="C12" s="24" t="s">
        <v>259</v>
      </c>
      <c r="D12" s="22">
        <f>'[2]L10'!P14+'[2]L10'!P15+'[2]L10'!P16+'[2]L10'!P17+'[2]L10'!P18</f>
        <v>0</v>
      </c>
    </row>
    <row r="13" s="16" customFormat="1" ht="17.25" customHeight="1" spans="1:4">
      <c r="A13" s="24" t="s">
        <v>410</v>
      </c>
      <c r="B13" s="22">
        <f>'[2]L10'!D19+'[2]L10'!D20+'[2]L10'!D21</f>
        <v>0</v>
      </c>
      <c r="C13" s="24" t="s">
        <v>410</v>
      </c>
      <c r="D13" s="22">
        <f>'[2]L10'!P19+'[2]L10'!P20+'[2]L10'!P21</f>
        <v>0</v>
      </c>
    </row>
    <row r="14" s="16" customFormat="1" ht="17.25" customHeight="1" spans="1:4">
      <c r="A14" s="24" t="s">
        <v>260</v>
      </c>
      <c r="B14" s="22">
        <f>'[2]L10'!D22+'[2]L10'!D23+'[2]L10'!D24+'[2]L10'!D25+'[2]L10'!D26</f>
        <v>0</v>
      </c>
      <c r="C14" s="24" t="s">
        <v>260</v>
      </c>
      <c r="D14" s="22">
        <f>'[2]L10'!P22+'[2]L10'!P23+'[2]L10'!P24+'[2]L10'!P25+'[2]L10'!P26</f>
        <v>0</v>
      </c>
    </row>
    <row r="15" s="16" customFormat="1" ht="17.25" customHeight="1" spans="1:4">
      <c r="A15" s="24" t="s">
        <v>261</v>
      </c>
      <c r="B15" s="22">
        <f>'[2]L10'!D27</f>
        <v>0</v>
      </c>
      <c r="C15" s="24" t="s">
        <v>261</v>
      </c>
      <c r="D15" s="22">
        <f>'[2]L10'!P27</f>
        <v>0</v>
      </c>
    </row>
    <row r="16" s="16" customFormat="1" ht="17.25" customHeight="1" spans="1:4">
      <c r="A16" s="24" t="s">
        <v>27</v>
      </c>
      <c r="B16" s="32">
        <f>'[2]L10'!D30+'[2]L10'!D31+'[2]L10'!D32</f>
        <v>0</v>
      </c>
      <c r="C16" s="24" t="s">
        <v>263</v>
      </c>
      <c r="D16" s="22">
        <f>'[2]L10'!P30+'[2]L10'!P31+'[2]L10'!P32</f>
        <v>0</v>
      </c>
    </row>
    <row r="17" s="16" customFormat="1" ht="17.25" customHeight="1" spans="1:4">
      <c r="A17" s="27" t="s">
        <v>411</v>
      </c>
      <c r="B17" s="22">
        <v>0</v>
      </c>
      <c r="C17" s="39" t="s">
        <v>412</v>
      </c>
      <c r="D17" s="22">
        <v>0</v>
      </c>
    </row>
    <row r="18" s="16" customFormat="1" ht="17.25" customHeight="1" spans="1:4">
      <c r="A18" s="24" t="s">
        <v>413</v>
      </c>
      <c r="B18" s="35">
        <v>0</v>
      </c>
      <c r="C18" s="24"/>
      <c r="D18" s="40"/>
    </row>
    <row r="19" s="16" customFormat="1" ht="17.25" customHeight="1" spans="1:4">
      <c r="A19" s="24" t="s">
        <v>414</v>
      </c>
      <c r="B19" s="32">
        <v>14823</v>
      </c>
      <c r="C19" s="24"/>
      <c r="D19" s="40"/>
    </row>
    <row r="20" s="16" customFormat="1" ht="17.25" customHeight="1" spans="1:4">
      <c r="A20" s="27" t="s">
        <v>415</v>
      </c>
      <c r="B20" s="22">
        <f>B22</f>
        <v>0</v>
      </c>
      <c r="C20" s="39" t="s">
        <v>416</v>
      </c>
      <c r="D20" s="22">
        <v>0</v>
      </c>
    </row>
    <row r="21" s="16" customFormat="1" customHeight="1" spans="1:4">
      <c r="A21" s="24" t="s">
        <v>417</v>
      </c>
      <c r="B21" s="41"/>
      <c r="C21" s="24"/>
      <c r="D21" s="22"/>
    </row>
    <row r="22" s="16" customFormat="1" customHeight="1" spans="1:4">
      <c r="A22" s="24" t="s">
        <v>418</v>
      </c>
      <c r="B22" s="22">
        <f>SUM(B23:B24)</f>
        <v>0</v>
      </c>
      <c r="C22" s="24"/>
      <c r="D22" s="22"/>
    </row>
    <row r="23" s="16" customFormat="1" ht="17.25" customHeight="1" spans="1:4">
      <c r="A23" s="24" t="s">
        <v>419</v>
      </c>
      <c r="B23" s="22">
        <v>0</v>
      </c>
      <c r="C23" s="24"/>
      <c r="D23" s="42"/>
    </row>
    <row r="24" s="16" customFormat="1" ht="17.25" customHeight="1" spans="1:4">
      <c r="A24" s="24" t="s">
        <v>420</v>
      </c>
      <c r="B24" s="22">
        <v>0</v>
      </c>
      <c r="C24" s="24"/>
      <c r="D24" s="42"/>
    </row>
    <row r="25" s="16" customFormat="1" ht="17.25" customHeight="1" spans="1:4">
      <c r="A25" s="24" t="s">
        <v>277</v>
      </c>
      <c r="B25" s="22">
        <f t="shared" ref="B25:B28" si="0">B26</f>
        <v>0</v>
      </c>
      <c r="C25" s="24" t="s">
        <v>278</v>
      </c>
      <c r="D25" s="22">
        <f>D26</f>
        <v>150000</v>
      </c>
    </row>
    <row r="26" s="16" customFormat="1" ht="17.25" customHeight="1" spans="1:4">
      <c r="A26" s="24" t="s">
        <v>279</v>
      </c>
      <c r="B26" s="22">
        <f t="shared" si="0"/>
        <v>0</v>
      </c>
      <c r="C26" s="24" t="s">
        <v>421</v>
      </c>
      <c r="D26" s="22">
        <v>150000</v>
      </c>
    </row>
    <row r="27" s="16" customFormat="1" ht="17.25" customHeight="1" spans="1:4">
      <c r="A27" s="24" t="s">
        <v>422</v>
      </c>
      <c r="B27" s="22">
        <v>0</v>
      </c>
      <c r="C27" s="24" t="s">
        <v>423</v>
      </c>
      <c r="D27" s="42"/>
    </row>
    <row r="28" s="16" customFormat="1" ht="17.25" customHeight="1" spans="1:4">
      <c r="A28" s="24" t="s">
        <v>290</v>
      </c>
      <c r="B28" s="22">
        <f t="shared" si="0"/>
        <v>268000</v>
      </c>
      <c r="C28" s="24" t="s">
        <v>291</v>
      </c>
      <c r="D28" s="22">
        <v>0</v>
      </c>
    </row>
    <row r="29" s="16" customFormat="1" ht="17.25" customHeight="1" spans="1:4">
      <c r="A29" s="24" t="s">
        <v>424</v>
      </c>
      <c r="B29" s="22">
        <v>268000</v>
      </c>
      <c r="C29" s="24"/>
      <c r="D29" s="40"/>
    </row>
    <row r="30" s="16" customFormat="1" ht="17.25" customHeight="1" spans="1:4">
      <c r="A30" s="24" t="s">
        <v>425</v>
      </c>
      <c r="B30" s="22">
        <v>0</v>
      </c>
      <c r="C30" s="24" t="s">
        <v>426</v>
      </c>
      <c r="D30" s="22">
        <v>0</v>
      </c>
    </row>
    <row r="31" s="16" customFormat="1" ht="17.25" customHeight="1" spans="1:4">
      <c r="A31" s="24" t="s">
        <v>427</v>
      </c>
      <c r="B31" s="22">
        <v>0</v>
      </c>
      <c r="C31" s="24" t="s">
        <v>428</v>
      </c>
      <c r="D31" s="22">
        <v>0</v>
      </c>
    </row>
    <row r="32" s="16" customFormat="1" ht="17.25" customHeight="1" spans="1:4">
      <c r="A32" s="24"/>
      <c r="B32" s="40"/>
      <c r="C32" s="24" t="s">
        <v>429</v>
      </c>
      <c r="D32" s="22">
        <f>'[2]L10'!Y6</f>
        <v>0</v>
      </c>
    </row>
    <row r="33" s="16" customFormat="1" ht="17.25" customHeight="1" spans="1:4">
      <c r="A33" s="24"/>
      <c r="B33" s="40"/>
      <c r="C33" s="24" t="s">
        <v>430</v>
      </c>
      <c r="D33" s="22">
        <f>B34-D5-D6-D17-D20-D25-D28-D30-D31-D32</f>
        <v>126396</v>
      </c>
    </row>
    <row r="34" s="16" customFormat="1" ht="17" customHeight="1" spans="1:4">
      <c r="A34" s="20" t="s">
        <v>431</v>
      </c>
      <c r="B34" s="22">
        <f>SUM(B5,B6,B17:B20,B25,B28,B30,B31)</f>
        <v>607563</v>
      </c>
      <c r="C34" s="20" t="s">
        <v>432</v>
      </c>
      <c r="D34" s="22">
        <f>SUM(D5,D6,D17,D20,D25,D28,D30:D33)</f>
        <v>607563</v>
      </c>
    </row>
  </sheetData>
  <mergeCells count="3">
    <mergeCell ref="A1:D1"/>
    <mergeCell ref="A2:D2"/>
    <mergeCell ref="A3:D3"/>
  </mergeCells>
  <printOptions horizontalCentered="1"/>
  <pageMargins left="0.751388888888889" right="0.751388888888889" top="1" bottom="1" header="0.511805555555556" footer="0.511805555555556"/>
  <pageSetup paperSize="9" scale="99" orientation="portrait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0"/>
  <sheetViews>
    <sheetView workbookViewId="0">
      <selection activeCell="A1" sqref="A1:F1"/>
    </sheetView>
  </sheetViews>
  <sheetFormatPr defaultColWidth="12.1833333333333" defaultRowHeight="17" customHeight="1" outlineLevelCol="5"/>
  <cols>
    <col min="1" max="1" width="28.5" style="17" customWidth="1"/>
    <col min="2" max="6" width="15.75" style="17" customWidth="1"/>
    <col min="7" max="256" width="12.1833333333333" style="16" customWidth="1"/>
    <col min="257" max="16384" width="12.1833333333333" style="16"/>
  </cols>
  <sheetData>
    <row r="1" s="16" customFormat="1" ht="42" customHeight="1" spans="1:6">
      <c r="A1" s="36" t="s">
        <v>433</v>
      </c>
      <c r="B1" s="36"/>
      <c r="C1" s="36"/>
      <c r="D1" s="36"/>
      <c r="E1" s="36"/>
      <c r="F1" s="36"/>
    </row>
    <row r="2" s="16" customFormat="1" ht="16.95" customHeight="1" spans="1:6">
      <c r="A2" s="19"/>
      <c r="B2" s="19"/>
      <c r="C2" s="19"/>
      <c r="D2" s="19"/>
      <c r="E2" s="19"/>
      <c r="F2" s="19"/>
    </row>
    <row r="3" s="16" customFormat="1" ht="16.95" customHeight="1" spans="1:6">
      <c r="A3" s="19" t="s">
        <v>184</v>
      </c>
      <c r="B3" s="19"/>
      <c r="C3" s="19"/>
      <c r="D3" s="19"/>
      <c r="E3" s="19"/>
      <c r="F3" s="19"/>
    </row>
    <row r="4" s="16" customFormat="1" ht="36.75" customHeight="1" spans="1:6">
      <c r="A4" s="20" t="s">
        <v>212</v>
      </c>
      <c r="B4" s="37" t="s">
        <v>364</v>
      </c>
      <c r="C4" s="37" t="s">
        <v>366</v>
      </c>
      <c r="D4" s="37" t="s">
        <v>367</v>
      </c>
      <c r="E4" s="37" t="s">
        <v>368</v>
      </c>
      <c r="F4" s="37" t="s">
        <v>369</v>
      </c>
    </row>
    <row r="5" s="16" customFormat="1" ht="16.95" customHeight="1" spans="1:6">
      <c r="A5" s="38" t="s">
        <v>434</v>
      </c>
      <c r="B5" s="22">
        <f t="shared" ref="B5:F5" si="0">SUM(B6:B20)</f>
        <v>872975</v>
      </c>
      <c r="C5" s="22">
        <f t="shared" si="0"/>
        <v>268000</v>
      </c>
      <c r="D5" s="22">
        <f t="shared" si="0"/>
        <v>150000</v>
      </c>
      <c r="E5" s="22">
        <f t="shared" si="0"/>
        <v>0</v>
      </c>
      <c r="F5" s="22">
        <f t="shared" si="0"/>
        <v>990975</v>
      </c>
    </row>
    <row r="6" s="16" customFormat="1" ht="16.95" customHeight="1" spans="1:6">
      <c r="A6" s="24" t="s">
        <v>435</v>
      </c>
      <c r="B6" s="22">
        <v>0</v>
      </c>
      <c r="C6" s="22">
        <v>0</v>
      </c>
      <c r="D6" s="22">
        <v>0</v>
      </c>
      <c r="E6" s="22">
        <v>0</v>
      </c>
      <c r="F6" s="22">
        <f t="shared" ref="F6:F20" si="1">B6+C6-D6-E6</f>
        <v>0</v>
      </c>
    </row>
    <row r="7" s="16" customFormat="1" ht="16.95" customHeight="1" spans="1:6">
      <c r="A7" s="24" t="s">
        <v>436</v>
      </c>
      <c r="B7" s="22">
        <v>0</v>
      </c>
      <c r="C7" s="22">
        <v>0</v>
      </c>
      <c r="D7" s="22">
        <v>0</v>
      </c>
      <c r="E7" s="22">
        <v>0</v>
      </c>
      <c r="F7" s="22">
        <f t="shared" si="1"/>
        <v>0</v>
      </c>
    </row>
    <row r="8" s="16" customFormat="1" ht="16.95" customHeight="1" spans="1:6">
      <c r="A8" s="24" t="s">
        <v>437</v>
      </c>
      <c r="B8" s="22">
        <v>145900</v>
      </c>
      <c r="C8" s="22">
        <v>50000</v>
      </c>
      <c r="D8" s="22">
        <v>50000</v>
      </c>
      <c r="E8" s="22">
        <v>0</v>
      </c>
      <c r="F8" s="22">
        <f t="shared" si="1"/>
        <v>145900</v>
      </c>
    </row>
    <row r="9" s="16" customFormat="1" ht="16.95" customHeight="1" spans="1:6">
      <c r="A9" s="24" t="s">
        <v>438</v>
      </c>
      <c r="B9" s="22">
        <v>0</v>
      </c>
      <c r="C9" s="22">
        <v>0</v>
      </c>
      <c r="D9" s="22">
        <v>0</v>
      </c>
      <c r="E9" s="22">
        <v>0</v>
      </c>
      <c r="F9" s="22">
        <f t="shared" si="1"/>
        <v>0</v>
      </c>
    </row>
    <row r="10" s="16" customFormat="1" ht="16.95" customHeight="1" spans="1:6">
      <c r="A10" s="24" t="s">
        <v>439</v>
      </c>
      <c r="B10" s="22">
        <v>0</v>
      </c>
      <c r="C10" s="22">
        <v>0</v>
      </c>
      <c r="D10" s="22">
        <v>0</v>
      </c>
      <c r="E10" s="22">
        <v>0</v>
      </c>
      <c r="F10" s="22">
        <f t="shared" si="1"/>
        <v>0</v>
      </c>
    </row>
    <row r="11" s="16" customFormat="1" ht="16.95" customHeight="1" spans="1:6">
      <c r="A11" s="24" t="s">
        <v>440</v>
      </c>
      <c r="B11" s="22">
        <v>0</v>
      </c>
      <c r="C11" s="22">
        <v>0</v>
      </c>
      <c r="D11" s="22">
        <v>0</v>
      </c>
      <c r="E11" s="22">
        <v>0</v>
      </c>
      <c r="F11" s="22">
        <f t="shared" si="1"/>
        <v>0</v>
      </c>
    </row>
    <row r="12" s="16" customFormat="1" ht="15.55" customHeight="1" spans="1:6">
      <c r="A12" s="24" t="s">
        <v>441</v>
      </c>
      <c r="B12" s="22">
        <v>210000</v>
      </c>
      <c r="C12" s="22">
        <v>100000</v>
      </c>
      <c r="D12" s="22">
        <v>100000</v>
      </c>
      <c r="E12" s="22">
        <v>0</v>
      </c>
      <c r="F12" s="22">
        <f t="shared" si="1"/>
        <v>210000</v>
      </c>
    </row>
    <row r="13" s="16" customFormat="1" ht="15.55" customHeight="1" spans="1:6">
      <c r="A13" s="24" t="s">
        <v>442</v>
      </c>
      <c r="B13" s="22">
        <v>0</v>
      </c>
      <c r="C13" s="22">
        <v>0</v>
      </c>
      <c r="D13" s="22">
        <v>0</v>
      </c>
      <c r="E13" s="22">
        <v>0</v>
      </c>
      <c r="F13" s="22">
        <f t="shared" si="1"/>
        <v>0</v>
      </c>
    </row>
    <row r="14" s="16" customFormat="1" ht="16.95" customHeight="1" spans="1:6">
      <c r="A14" s="24" t="s">
        <v>443</v>
      </c>
      <c r="B14" s="22">
        <v>0</v>
      </c>
      <c r="C14" s="22">
        <v>0</v>
      </c>
      <c r="D14" s="22">
        <v>0</v>
      </c>
      <c r="E14" s="22">
        <v>0</v>
      </c>
      <c r="F14" s="22">
        <f t="shared" si="1"/>
        <v>0</v>
      </c>
    </row>
    <row r="15" s="16" customFormat="1" ht="16.95" customHeight="1" spans="1:6">
      <c r="A15" s="24" t="s">
        <v>444</v>
      </c>
      <c r="B15" s="22">
        <v>0</v>
      </c>
      <c r="C15" s="22">
        <v>0</v>
      </c>
      <c r="D15" s="22">
        <v>0</v>
      </c>
      <c r="E15" s="22">
        <v>0</v>
      </c>
      <c r="F15" s="22">
        <f t="shared" si="1"/>
        <v>0</v>
      </c>
    </row>
    <row r="16" s="16" customFormat="1" ht="16.95" customHeight="1" spans="1:6">
      <c r="A16" s="24" t="s">
        <v>445</v>
      </c>
      <c r="B16" s="22">
        <v>0</v>
      </c>
      <c r="C16" s="22">
        <v>0</v>
      </c>
      <c r="D16" s="22">
        <v>0</v>
      </c>
      <c r="E16" s="22">
        <v>0</v>
      </c>
      <c r="F16" s="22">
        <f t="shared" si="1"/>
        <v>0</v>
      </c>
    </row>
    <row r="17" s="16" customFormat="1" ht="15.55" customHeight="1" spans="1:6">
      <c r="A17" s="24" t="s">
        <v>446</v>
      </c>
      <c r="B17" s="22">
        <v>0</v>
      </c>
      <c r="C17" s="22">
        <v>0</v>
      </c>
      <c r="D17" s="22">
        <v>0</v>
      </c>
      <c r="E17" s="22">
        <v>0</v>
      </c>
      <c r="F17" s="22">
        <f t="shared" si="1"/>
        <v>0</v>
      </c>
    </row>
    <row r="18" s="16" customFormat="1" ht="16.95" customHeight="1" spans="1:6">
      <c r="A18" s="24" t="s">
        <v>447</v>
      </c>
      <c r="B18" s="22">
        <v>0</v>
      </c>
      <c r="C18" s="22">
        <v>0</v>
      </c>
      <c r="D18" s="22">
        <v>0</v>
      </c>
      <c r="E18" s="22">
        <v>0</v>
      </c>
      <c r="F18" s="22">
        <f t="shared" si="1"/>
        <v>0</v>
      </c>
    </row>
    <row r="19" s="16" customFormat="1" ht="15.55" customHeight="1" spans="1:6">
      <c r="A19" s="24" t="s">
        <v>448</v>
      </c>
      <c r="B19" s="22">
        <v>517075</v>
      </c>
      <c r="C19" s="22">
        <v>118000</v>
      </c>
      <c r="D19" s="22">
        <v>0</v>
      </c>
      <c r="E19" s="22">
        <v>0</v>
      </c>
      <c r="F19" s="22">
        <f t="shared" si="1"/>
        <v>635075</v>
      </c>
    </row>
    <row r="20" s="16" customFormat="1" ht="16.95" customHeight="1" spans="1:6">
      <c r="A20" s="24" t="s">
        <v>449</v>
      </c>
      <c r="B20" s="22">
        <v>0</v>
      </c>
      <c r="C20" s="22">
        <v>0</v>
      </c>
      <c r="D20" s="22">
        <v>0</v>
      </c>
      <c r="E20" s="22">
        <v>0</v>
      </c>
      <c r="F20" s="22">
        <f t="shared" si="1"/>
        <v>0</v>
      </c>
    </row>
  </sheetData>
  <mergeCells count="3">
    <mergeCell ref="A1:F1"/>
    <mergeCell ref="A2:F2"/>
    <mergeCell ref="A3:F3"/>
  </mergeCells>
  <printOptions horizontalCentered="1"/>
  <pageMargins left="0.751388888888889" right="0.751388888888889" top="1" bottom="1" header="0.511805555555556" footer="0.511805555555556"/>
  <pageSetup paperSize="9" scale="86" orientation="portrait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5"/>
  <sheetViews>
    <sheetView workbookViewId="0">
      <selection activeCell="A1" sqref="A1:E1"/>
    </sheetView>
  </sheetViews>
  <sheetFormatPr defaultColWidth="12.1833333333333" defaultRowHeight="17" customHeight="1" outlineLevelCol="4"/>
  <cols>
    <col min="1" max="1" width="10.25" style="17" customWidth="1"/>
    <col min="2" max="2" width="27" style="17" customWidth="1"/>
    <col min="3" max="3" width="10.875" style="17" customWidth="1"/>
    <col min="4" max="4" width="9.625" style="17" customWidth="1"/>
    <col min="5" max="5" width="10.125" style="17" customWidth="1"/>
    <col min="6" max="251" width="12.1833333333333" style="16" customWidth="1"/>
    <col min="252" max="16379" width="12.1833333333333" style="16"/>
  </cols>
  <sheetData>
    <row r="1" s="16" customFormat="1" ht="34" customHeight="1" spans="1:5">
      <c r="A1" s="33" t="s">
        <v>450</v>
      </c>
      <c r="B1" s="33"/>
      <c r="C1" s="33"/>
      <c r="D1" s="33"/>
      <c r="E1" s="33"/>
    </row>
    <row r="2" s="16" customFormat="1" ht="16.95" customHeight="1" spans="1:5">
      <c r="A2" s="19"/>
      <c r="B2" s="19"/>
      <c r="C2" s="19"/>
      <c r="D2" s="19"/>
      <c r="E2" s="19"/>
    </row>
    <row r="3" s="16" customFormat="1" ht="16.95" customHeight="1" spans="1:5">
      <c r="A3" s="19" t="s">
        <v>2</v>
      </c>
      <c r="B3" s="19"/>
      <c r="C3" s="19"/>
      <c r="D3" s="19"/>
      <c r="E3" s="19"/>
    </row>
    <row r="4" s="16" customFormat="1" ht="16.95" customHeight="1" spans="1:5">
      <c r="A4" s="20" t="s">
        <v>57</v>
      </c>
      <c r="B4" s="20" t="s">
        <v>3</v>
      </c>
      <c r="C4" s="20" t="s">
        <v>451</v>
      </c>
      <c r="D4" s="20" t="s">
        <v>452</v>
      </c>
      <c r="E4" s="20" t="s">
        <v>4</v>
      </c>
    </row>
    <row r="5" s="16" customFormat="1" ht="16.95" customHeight="1" spans="1:5">
      <c r="A5" s="20"/>
      <c r="B5" s="20" t="s">
        <v>453</v>
      </c>
      <c r="C5" s="22">
        <f>C6</f>
        <v>200</v>
      </c>
      <c r="D5" s="22">
        <f>D6</f>
        <v>10578</v>
      </c>
      <c r="E5" s="22">
        <f>E6</f>
        <v>12205</v>
      </c>
    </row>
    <row r="6" s="16" customFormat="1" ht="16.95" customHeight="1" spans="1:5">
      <c r="A6" s="21">
        <v>103</v>
      </c>
      <c r="B6" s="23" t="s">
        <v>454</v>
      </c>
      <c r="C6" s="22">
        <f>C7</f>
        <v>200</v>
      </c>
      <c r="D6" s="22">
        <f>D7</f>
        <v>10578</v>
      </c>
      <c r="E6" s="22">
        <f>E7</f>
        <v>12205</v>
      </c>
    </row>
    <row r="7" s="16" customFormat="1" ht="16.95" customHeight="1" spans="1:5">
      <c r="A7" s="21">
        <v>10306</v>
      </c>
      <c r="B7" s="23" t="s">
        <v>455</v>
      </c>
      <c r="C7" s="22">
        <f>C8+C40+C45+C51+C55</f>
        <v>200</v>
      </c>
      <c r="D7" s="22">
        <f>D8+D40+D45+D51+D55</f>
        <v>10578</v>
      </c>
      <c r="E7" s="22">
        <f>E8+E40+E45+E51+E55</f>
        <v>12205</v>
      </c>
    </row>
    <row r="8" s="16" customFormat="1" ht="16.95" customHeight="1" spans="1:5">
      <c r="A8" s="21">
        <v>1030601</v>
      </c>
      <c r="B8" s="23" t="s">
        <v>456</v>
      </c>
      <c r="C8" s="22">
        <f>SUM(C9:C39)</f>
        <v>200</v>
      </c>
      <c r="D8" s="22">
        <f>SUM(D9:D39)</f>
        <v>10578</v>
      </c>
      <c r="E8" s="22">
        <f>SUM(E9:E39)</f>
        <v>10579</v>
      </c>
    </row>
    <row r="9" s="16" customFormat="1" ht="16.95" customHeight="1" spans="1:5">
      <c r="A9" s="21">
        <v>103060103</v>
      </c>
      <c r="B9" s="24" t="s">
        <v>457</v>
      </c>
      <c r="C9" s="22">
        <v>0</v>
      </c>
      <c r="D9" s="22">
        <v>0</v>
      </c>
      <c r="E9" s="32">
        <v>0</v>
      </c>
    </row>
    <row r="10" s="16" customFormat="1" ht="16.95" customHeight="1" spans="1:5">
      <c r="A10" s="21">
        <v>103060104</v>
      </c>
      <c r="B10" s="24" t="s">
        <v>458</v>
      </c>
      <c r="C10" s="22">
        <v>0</v>
      </c>
      <c r="D10" s="34">
        <v>0</v>
      </c>
      <c r="E10" s="22">
        <v>0</v>
      </c>
    </row>
    <row r="11" s="16" customFormat="1" ht="16.95" customHeight="1" spans="1:5">
      <c r="A11" s="21">
        <v>103060105</v>
      </c>
      <c r="B11" s="24" t="s">
        <v>459</v>
      </c>
      <c r="C11" s="22">
        <v>0</v>
      </c>
      <c r="D11" s="22">
        <v>0</v>
      </c>
      <c r="E11" s="35">
        <v>0</v>
      </c>
    </row>
    <row r="12" s="16" customFormat="1" ht="16.95" customHeight="1" spans="1:5">
      <c r="A12" s="21">
        <v>103060106</v>
      </c>
      <c r="B12" s="24" t="s">
        <v>460</v>
      </c>
      <c r="C12" s="22">
        <v>0</v>
      </c>
      <c r="D12" s="22">
        <v>0</v>
      </c>
      <c r="E12" s="22">
        <v>0</v>
      </c>
    </row>
    <row r="13" s="16" customFormat="1" ht="16.95" customHeight="1" spans="1:5">
      <c r="A13" s="21">
        <v>103060107</v>
      </c>
      <c r="B13" s="24" t="s">
        <v>461</v>
      </c>
      <c r="C13" s="22">
        <v>0</v>
      </c>
      <c r="D13" s="22">
        <v>0</v>
      </c>
      <c r="E13" s="22">
        <v>0</v>
      </c>
    </row>
    <row r="14" s="16" customFormat="1" ht="16.95" customHeight="1" spans="1:5">
      <c r="A14" s="21">
        <v>103060108</v>
      </c>
      <c r="B14" s="24" t="s">
        <v>462</v>
      </c>
      <c r="C14" s="22">
        <v>0</v>
      </c>
      <c r="D14" s="22">
        <v>0</v>
      </c>
      <c r="E14" s="22">
        <v>0</v>
      </c>
    </row>
    <row r="15" s="16" customFormat="1" ht="16.95" customHeight="1" spans="1:5">
      <c r="A15" s="21">
        <v>103060109</v>
      </c>
      <c r="B15" s="24" t="s">
        <v>463</v>
      </c>
      <c r="C15" s="22">
        <v>0</v>
      </c>
      <c r="D15" s="22">
        <v>0</v>
      </c>
      <c r="E15" s="22">
        <v>0</v>
      </c>
    </row>
    <row r="16" s="16" customFormat="1" ht="16.95" customHeight="1" spans="1:5">
      <c r="A16" s="21">
        <v>103060112</v>
      </c>
      <c r="B16" s="24" t="s">
        <v>464</v>
      </c>
      <c r="C16" s="22">
        <v>0</v>
      </c>
      <c r="D16" s="22">
        <v>0</v>
      </c>
      <c r="E16" s="22">
        <v>0</v>
      </c>
    </row>
    <row r="17" s="16" customFormat="1" ht="16.95" customHeight="1" spans="1:5">
      <c r="A17" s="21">
        <v>103060113</v>
      </c>
      <c r="B17" s="24" t="s">
        <v>465</v>
      </c>
      <c r="C17" s="22">
        <v>0</v>
      </c>
      <c r="D17" s="22">
        <v>0</v>
      </c>
      <c r="E17" s="22">
        <v>0</v>
      </c>
    </row>
    <row r="18" s="16" customFormat="1" ht="16.95" customHeight="1" spans="1:5">
      <c r="A18" s="21">
        <v>103060114</v>
      </c>
      <c r="B18" s="24" t="s">
        <v>466</v>
      </c>
      <c r="C18" s="22">
        <v>0</v>
      </c>
      <c r="D18" s="22">
        <v>0</v>
      </c>
      <c r="E18" s="22">
        <v>0</v>
      </c>
    </row>
    <row r="19" s="16" customFormat="1" ht="16.95" customHeight="1" spans="1:5">
      <c r="A19" s="21">
        <v>103060115</v>
      </c>
      <c r="B19" s="24" t="s">
        <v>467</v>
      </c>
      <c r="C19" s="22">
        <v>0</v>
      </c>
      <c r="D19" s="22">
        <v>0</v>
      </c>
      <c r="E19" s="22">
        <v>0</v>
      </c>
    </row>
    <row r="20" s="16" customFormat="1" ht="16.95" customHeight="1" spans="1:5">
      <c r="A20" s="21">
        <v>103060116</v>
      </c>
      <c r="B20" s="24" t="s">
        <v>468</v>
      </c>
      <c r="C20" s="22">
        <v>0</v>
      </c>
      <c r="D20" s="22">
        <v>0</v>
      </c>
      <c r="E20" s="22">
        <v>0</v>
      </c>
    </row>
    <row r="21" s="16" customFormat="1" ht="16.95" customHeight="1" spans="1:5">
      <c r="A21" s="21">
        <v>103060117</v>
      </c>
      <c r="B21" s="24" t="s">
        <v>469</v>
      </c>
      <c r="C21" s="22">
        <v>0</v>
      </c>
      <c r="D21" s="22">
        <v>0</v>
      </c>
      <c r="E21" s="22">
        <v>0</v>
      </c>
    </row>
    <row r="22" s="16" customFormat="1" ht="16.95" customHeight="1" spans="1:5">
      <c r="A22" s="21">
        <v>103060118</v>
      </c>
      <c r="B22" s="24" t="s">
        <v>470</v>
      </c>
      <c r="C22" s="22">
        <v>0</v>
      </c>
      <c r="D22" s="22">
        <v>0</v>
      </c>
      <c r="E22" s="22">
        <v>0</v>
      </c>
    </row>
    <row r="23" s="16" customFormat="1" ht="16.95" customHeight="1" spans="1:5">
      <c r="A23" s="21">
        <v>103060119</v>
      </c>
      <c r="B23" s="24" t="s">
        <v>471</v>
      </c>
      <c r="C23" s="22">
        <v>0</v>
      </c>
      <c r="D23" s="22">
        <v>0</v>
      </c>
      <c r="E23" s="22">
        <v>0</v>
      </c>
    </row>
    <row r="24" s="16" customFormat="1" ht="16.95" customHeight="1" spans="1:5">
      <c r="A24" s="21">
        <v>103060120</v>
      </c>
      <c r="B24" s="24" t="s">
        <v>472</v>
      </c>
      <c r="C24" s="22">
        <v>0</v>
      </c>
      <c r="D24" s="22">
        <v>0</v>
      </c>
      <c r="E24" s="22">
        <v>0</v>
      </c>
    </row>
    <row r="25" s="16" customFormat="1" ht="16.95" customHeight="1" spans="1:5">
      <c r="A25" s="21">
        <v>103060121</v>
      </c>
      <c r="B25" s="24" t="s">
        <v>473</v>
      </c>
      <c r="C25" s="22">
        <v>0</v>
      </c>
      <c r="D25" s="22">
        <v>0</v>
      </c>
      <c r="E25" s="22">
        <v>0</v>
      </c>
    </row>
    <row r="26" s="16" customFormat="1" ht="16.95" customHeight="1" spans="1:5">
      <c r="A26" s="21">
        <v>103060122</v>
      </c>
      <c r="B26" s="24" t="s">
        <v>474</v>
      </c>
      <c r="C26" s="22">
        <v>0</v>
      </c>
      <c r="D26" s="22">
        <v>0</v>
      </c>
      <c r="E26" s="22">
        <v>0</v>
      </c>
    </row>
    <row r="27" s="16" customFormat="1" ht="16.95" customHeight="1" spans="1:5">
      <c r="A27" s="21">
        <v>103060123</v>
      </c>
      <c r="B27" s="24" t="s">
        <v>475</v>
      </c>
      <c r="C27" s="22">
        <v>0</v>
      </c>
      <c r="D27" s="22">
        <v>0</v>
      </c>
      <c r="E27" s="22">
        <v>0</v>
      </c>
    </row>
    <row r="28" s="16" customFormat="1" ht="16.95" customHeight="1" spans="1:5">
      <c r="A28" s="21">
        <v>103060124</v>
      </c>
      <c r="B28" s="24" t="s">
        <v>476</v>
      </c>
      <c r="C28" s="22">
        <v>0</v>
      </c>
      <c r="D28" s="22">
        <v>0</v>
      </c>
      <c r="E28" s="22">
        <v>0</v>
      </c>
    </row>
    <row r="29" s="16" customFormat="1" ht="16.95" customHeight="1" spans="1:5">
      <c r="A29" s="21">
        <v>103060125</v>
      </c>
      <c r="B29" s="24" t="s">
        <v>477</v>
      </c>
      <c r="C29" s="22">
        <v>0</v>
      </c>
      <c r="D29" s="22">
        <v>0</v>
      </c>
      <c r="E29" s="22">
        <v>0</v>
      </c>
    </row>
    <row r="30" s="16" customFormat="1" ht="16.95" customHeight="1" spans="1:5">
      <c r="A30" s="21">
        <v>103060126</v>
      </c>
      <c r="B30" s="24" t="s">
        <v>478</v>
      </c>
      <c r="C30" s="22">
        <v>0</v>
      </c>
      <c r="D30" s="22">
        <v>0</v>
      </c>
      <c r="E30" s="22">
        <v>0</v>
      </c>
    </row>
    <row r="31" s="16" customFormat="1" ht="16.95" customHeight="1" spans="1:5">
      <c r="A31" s="21">
        <v>103060127</v>
      </c>
      <c r="B31" s="24" t="s">
        <v>479</v>
      </c>
      <c r="C31" s="22">
        <v>0</v>
      </c>
      <c r="D31" s="22">
        <v>0</v>
      </c>
      <c r="E31" s="22">
        <v>0</v>
      </c>
    </row>
    <row r="32" s="16" customFormat="1" ht="16.95" customHeight="1" spans="1:5">
      <c r="A32" s="21">
        <v>103060128</v>
      </c>
      <c r="B32" s="24" t="s">
        <v>480</v>
      </c>
      <c r="C32" s="22">
        <v>0</v>
      </c>
      <c r="D32" s="22">
        <v>0</v>
      </c>
      <c r="E32" s="22">
        <v>0</v>
      </c>
    </row>
    <row r="33" s="16" customFormat="1" ht="16.95" customHeight="1" spans="1:5">
      <c r="A33" s="21">
        <v>103060129</v>
      </c>
      <c r="B33" s="24" t="s">
        <v>481</v>
      </c>
      <c r="C33" s="22">
        <v>0</v>
      </c>
      <c r="D33" s="22">
        <v>0</v>
      </c>
      <c r="E33" s="22">
        <v>0</v>
      </c>
    </row>
    <row r="34" s="16" customFormat="1" ht="16.95" customHeight="1" spans="1:5">
      <c r="A34" s="21">
        <v>103060130</v>
      </c>
      <c r="B34" s="24" t="s">
        <v>482</v>
      </c>
      <c r="C34" s="22">
        <v>0</v>
      </c>
      <c r="D34" s="22">
        <v>0</v>
      </c>
      <c r="E34" s="22">
        <v>0</v>
      </c>
    </row>
    <row r="35" s="16" customFormat="1" ht="16.95" customHeight="1" spans="1:5">
      <c r="A35" s="21">
        <v>103060131</v>
      </c>
      <c r="B35" s="24" t="s">
        <v>483</v>
      </c>
      <c r="C35" s="22">
        <v>0</v>
      </c>
      <c r="D35" s="22">
        <v>0</v>
      </c>
      <c r="E35" s="22">
        <v>0</v>
      </c>
    </row>
    <row r="36" s="16" customFormat="1" ht="16.95" customHeight="1" spans="1:5">
      <c r="A36" s="21">
        <v>103060132</v>
      </c>
      <c r="B36" s="24" t="s">
        <v>484</v>
      </c>
      <c r="C36" s="22">
        <v>0</v>
      </c>
      <c r="D36" s="22">
        <v>0</v>
      </c>
      <c r="E36" s="22">
        <v>0</v>
      </c>
    </row>
    <row r="37" s="16" customFormat="1" ht="16.95" customHeight="1" spans="1:5">
      <c r="A37" s="21">
        <v>103060133</v>
      </c>
      <c r="B37" s="24" t="s">
        <v>485</v>
      </c>
      <c r="C37" s="22">
        <v>0</v>
      </c>
      <c r="D37" s="22">
        <v>0</v>
      </c>
      <c r="E37" s="22">
        <v>0</v>
      </c>
    </row>
    <row r="38" s="16" customFormat="1" ht="16.95" customHeight="1" spans="1:5">
      <c r="A38" s="21">
        <v>103060134</v>
      </c>
      <c r="B38" s="24" t="s">
        <v>486</v>
      </c>
      <c r="C38" s="22">
        <v>0</v>
      </c>
      <c r="D38" s="22">
        <v>0</v>
      </c>
      <c r="E38" s="22">
        <v>0</v>
      </c>
    </row>
    <row r="39" s="16" customFormat="1" ht="16.95" customHeight="1" spans="1:5">
      <c r="A39" s="21">
        <v>103060198</v>
      </c>
      <c r="B39" s="24" t="s">
        <v>487</v>
      </c>
      <c r="C39" s="22">
        <v>200</v>
      </c>
      <c r="D39" s="22">
        <v>10578</v>
      </c>
      <c r="E39" s="22">
        <v>10579</v>
      </c>
    </row>
    <row r="40" s="16" customFormat="1" ht="16.95" customHeight="1" spans="1:5">
      <c r="A40" s="21">
        <v>1030602</v>
      </c>
      <c r="B40" s="23" t="s">
        <v>488</v>
      </c>
      <c r="C40" s="22">
        <f>SUM(C41:C44)</f>
        <v>0</v>
      </c>
      <c r="D40" s="22">
        <f>SUM(D41:D44)</f>
        <v>0</v>
      </c>
      <c r="E40" s="22">
        <f>SUM(E41:E44)</f>
        <v>0</v>
      </c>
    </row>
    <row r="41" s="16" customFormat="1" ht="16.95" customHeight="1" spans="1:5">
      <c r="A41" s="21">
        <v>103060202</v>
      </c>
      <c r="B41" s="24" t="s">
        <v>489</v>
      </c>
      <c r="C41" s="22">
        <v>0</v>
      </c>
      <c r="D41" s="22">
        <v>0</v>
      </c>
      <c r="E41" s="22">
        <v>0</v>
      </c>
    </row>
    <row r="42" s="16" customFormat="1" ht="16.95" customHeight="1" spans="1:5">
      <c r="A42" s="21">
        <v>103060203</v>
      </c>
      <c r="B42" s="24" t="s">
        <v>490</v>
      </c>
      <c r="C42" s="22">
        <v>0</v>
      </c>
      <c r="D42" s="22">
        <v>0</v>
      </c>
      <c r="E42" s="22">
        <v>0</v>
      </c>
    </row>
    <row r="43" s="16" customFormat="1" ht="16.95" customHeight="1" spans="1:5">
      <c r="A43" s="21">
        <v>103060204</v>
      </c>
      <c r="B43" s="24" t="s">
        <v>491</v>
      </c>
      <c r="C43" s="22">
        <v>0</v>
      </c>
      <c r="D43" s="22">
        <v>0</v>
      </c>
      <c r="E43" s="22">
        <v>0</v>
      </c>
    </row>
    <row r="44" s="16" customFormat="1" ht="16.95" customHeight="1" spans="1:5">
      <c r="A44" s="21">
        <v>103060298</v>
      </c>
      <c r="B44" s="24" t="s">
        <v>492</v>
      </c>
      <c r="C44" s="22">
        <v>0</v>
      </c>
      <c r="D44" s="22">
        <v>0</v>
      </c>
      <c r="E44" s="22">
        <v>0</v>
      </c>
    </row>
    <row r="45" s="16" customFormat="1" ht="16.95" customHeight="1" spans="1:5">
      <c r="A45" s="21">
        <v>1030603</v>
      </c>
      <c r="B45" s="23" t="s">
        <v>493</v>
      </c>
      <c r="C45" s="22">
        <f>SUM(C46:C50)</f>
        <v>0</v>
      </c>
      <c r="D45" s="22">
        <f>SUM(D46:D50)</f>
        <v>0</v>
      </c>
      <c r="E45" s="22">
        <f>SUM(E46:E50)</f>
        <v>0</v>
      </c>
    </row>
    <row r="46" s="16" customFormat="1" ht="16.95" customHeight="1" spans="1:5">
      <c r="A46" s="21">
        <v>103060301</v>
      </c>
      <c r="B46" s="24" t="s">
        <v>494</v>
      </c>
      <c r="C46" s="22">
        <v>0</v>
      </c>
      <c r="D46" s="22">
        <v>0</v>
      </c>
      <c r="E46" s="22">
        <v>0</v>
      </c>
    </row>
    <row r="47" s="16" customFormat="1" ht="16.95" customHeight="1" spans="1:5">
      <c r="A47" s="21">
        <v>103060304</v>
      </c>
      <c r="B47" s="24" t="s">
        <v>495</v>
      </c>
      <c r="C47" s="22">
        <v>0</v>
      </c>
      <c r="D47" s="22">
        <v>0</v>
      </c>
      <c r="E47" s="22">
        <v>0</v>
      </c>
    </row>
    <row r="48" s="16" customFormat="1" ht="16.95" customHeight="1" spans="1:5">
      <c r="A48" s="21">
        <v>103060305</v>
      </c>
      <c r="B48" s="24" t="s">
        <v>496</v>
      </c>
      <c r="C48" s="22">
        <v>0</v>
      </c>
      <c r="D48" s="22">
        <v>0</v>
      </c>
      <c r="E48" s="22">
        <v>0</v>
      </c>
    </row>
    <row r="49" s="16" customFormat="1" ht="16.95" customHeight="1" spans="1:5">
      <c r="A49" s="21">
        <v>103060307</v>
      </c>
      <c r="B49" s="24" t="s">
        <v>497</v>
      </c>
      <c r="C49" s="22">
        <v>0</v>
      </c>
      <c r="D49" s="22">
        <v>0</v>
      </c>
      <c r="E49" s="22">
        <v>0</v>
      </c>
    </row>
    <row r="50" s="16" customFormat="1" ht="16.95" customHeight="1" spans="1:5">
      <c r="A50" s="21">
        <v>103060398</v>
      </c>
      <c r="B50" s="24" t="s">
        <v>498</v>
      </c>
      <c r="C50" s="22">
        <v>0</v>
      </c>
      <c r="D50" s="22">
        <v>0</v>
      </c>
      <c r="E50" s="22">
        <v>0</v>
      </c>
    </row>
    <row r="51" s="16" customFormat="1" ht="16.95" customHeight="1" spans="1:5">
      <c r="A51" s="21">
        <v>1030604</v>
      </c>
      <c r="B51" s="23" t="s">
        <v>499</v>
      </c>
      <c r="C51" s="22">
        <f>SUM(C52:C54)</f>
        <v>0</v>
      </c>
      <c r="D51" s="22">
        <f>SUM(D52:D54)</f>
        <v>0</v>
      </c>
      <c r="E51" s="22">
        <f>SUM(E52:E54)</f>
        <v>1626</v>
      </c>
    </row>
    <row r="52" s="16" customFormat="1" ht="16.95" customHeight="1" spans="1:5">
      <c r="A52" s="21">
        <v>103060401</v>
      </c>
      <c r="B52" s="24" t="s">
        <v>500</v>
      </c>
      <c r="C52" s="22">
        <v>0</v>
      </c>
      <c r="D52" s="22">
        <v>0</v>
      </c>
      <c r="E52" s="22">
        <v>0</v>
      </c>
    </row>
    <row r="53" s="16" customFormat="1" ht="16.95" customHeight="1" spans="1:5">
      <c r="A53" s="21">
        <v>103060402</v>
      </c>
      <c r="B53" s="24" t="s">
        <v>501</v>
      </c>
      <c r="C53" s="22">
        <v>0</v>
      </c>
      <c r="D53" s="22">
        <v>0</v>
      </c>
      <c r="E53" s="22">
        <v>98</v>
      </c>
    </row>
    <row r="54" s="16" customFormat="1" ht="16.95" customHeight="1" spans="1:5">
      <c r="A54" s="21">
        <v>103060498</v>
      </c>
      <c r="B54" s="24" t="s">
        <v>502</v>
      </c>
      <c r="C54" s="22">
        <v>0</v>
      </c>
      <c r="D54" s="22">
        <v>0</v>
      </c>
      <c r="E54" s="22">
        <v>1528</v>
      </c>
    </row>
    <row r="55" s="16" customFormat="1" ht="16.95" customHeight="1" spans="1:5">
      <c r="A55" s="21">
        <v>1030698</v>
      </c>
      <c r="B55" s="23" t="s">
        <v>503</v>
      </c>
      <c r="C55" s="22">
        <v>0</v>
      </c>
      <c r="D55" s="22">
        <v>0</v>
      </c>
      <c r="E55" s="22">
        <v>0</v>
      </c>
    </row>
  </sheetData>
  <mergeCells count="3">
    <mergeCell ref="A1:E1"/>
    <mergeCell ref="A2:E2"/>
    <mergeCell ref="A3:E3"/>
  </mergeCells>
  <printOptions horizontalCentered="1"/>
  <pageMargins left="0.751388888888889" right="0.751388888888889" top="1" bottom="1" header="0.511805555555556" footer="0.511805555555556"/>
  <pageSetup paperSize="9" scale="92" orientation="portrait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2"/>
  <sheetViews>
    <sheetView view="pageBreakPreview" zoomScaleNormal="100" topLeftCell="A5" workbookViewId="0">
      <selection activeCell="A1" sqref="A1:E1"/>
    </sheetView>
  </sheetViews>
  <sheetFormatPr defaultColWidth="12.1833333333333" defaultRowHeight="17" customHeight="1" outlineLevelCol="4"/>
  <cols>
    <col min="1" max="1" width="9.125" style="17" customWidth="1"/>
    <col min="2" max="2" width="32" style="17" customWidth="1"/>
    <col min="3" max="3" width="7.5" style="17" customWidth="1"/>
    <col min="4" max="4" width="9.25" style="17" customWidth="1"/>
    <col min="5" max="5" width="8.125" style="17" customWidth="1"/>
    <col min="6" max="251" width="12.1833333333333" style="16" customWidth="1"/>
    <col min="252" max="16379" width="12.1833333333333" style="16"/>
  </cols>
  <sheetData>
    <row r="1" s="16" customFormat="1" ht="58" customHeight="1" spans="1:5">
      <c r="A1" s="18" t="s">
        <v>504</v>
      </c>
      <c r="B1" s="18"/>
      <c r="C1" s="18"/>
      <c r="D1" s="18"/>
      <c r="E1" s="18"/>
    </row>
    <row r="2" s="16" customFormat="1" ht="16.95" customHeight="1" spans="1:5">
      <c r="A2" s="19" t="s">
        <v>2</v>
      </c>
      <c r="B2" s="19"/>
      <c r="C2" s="19"/>
      <c r="D2" s="19"/>
      <c r="E2" s="19"/>
    </row>
    <row r="3" s="16" customFormat="1" ht="16.95" customHeight="1" spans="1:5">
      <c r="A3" s="20" t="s">
        <v>57</v>
      </c>
      <c r="B3" s="20" t="s">
        <v>3</v>
      </c>
      <c r="C3" s="20" t="s">
        <v>451</v>
      </c>
      <c r="D3" s="20" t="s">
        <v>452</v>
      </c>
      <c r="E3" s="20" t="s">
        <v>4</v>
      </c>
    </row>
    <row r="4" s="16" customFormat="1" ht="16.95" customHeight="1" spans="1:5">
      <c r="A4" s="21"/>
      <c r="B4" s="20" t="s">
        <v>505</v>
      </c>
      <c r="C4" s="22">
        <f>C5+C8</f>
        <v>206</v>
      </c>
      <c r="D4" s="22">
        <f>D5+D8</f>
        <v>4940</v>
      </c>
      <c r="E4" s="22">
        <f>E5+E8</f>
        <v>3300</v>
      </c>
    </row>
    <row r="5" s="16" customFormat="1" ht="16.95" customHeight="1" spans="1:5">
      <c r="A5" s="21">
        <v>208</v>
      </c>
      <c r="B5" s="23" t="s">
        <v>103</v>
      </c>
      <c r="C5" s="22">
        <f>C6</f>
        <v>0</v>
      </c>
      <c r="D5" s="22">
        <f>D6</f>
        <v>0</v>
      </c>
      <c r="E5" s="22">
        <f>E6</f>
        <v>0</v>
      </c>
    </row>
    <row r="6" s="16" customFormat="1" ht="16.95" customHeight="1" spans="1:5">
      <c r="A6" s="21">
        <v>20804</v>
      </c>
      <c r="B6" s="23" t="s">
        <v>506</v>
      </c>
      <c r="C6" s="22">
        <f>C7</f>
        <v>0</v>
      </c>
      <c r="D6" s="22">
        <f>D7</f>
        <v>0</v>
      </c>
      <c r="E6" s="22">
        <f>E7</f>
        <v>0</v>
      </c>
    </row>
    <row r="7" s="16" customFormat="1" ht="16.95" customHeight="1" spans="1:5">
      <c r="A7" s="21">
        <v>2080451</v>
      </c>
      <c r="B7" s="24" t="s">
        <v>507</v>
      </c>
      <c r="C7" s="25">
        <v>0</v>
      </c>
      <c r="D7" s="25">
        <v>0</v>
      </c>
      <c r="E7" s="22">
        <v>0</v>
      </c>
    </row>
    <row r="8" s="16" customFormat="1" ht="16.95" customHeight="1" spans="1:5">
      <c r="A8" s="21">
        <v>223</v>
      </c>
      <c r="B8" s="23" t="s">
        <v>505</v>
      </c>
      <c r="C8" s="22">
        <f>C9+C20+C29+C31</f>
        <v>206</v>
      </c>
      <c r="D8" s="22">
        <f>D9+D20+D29+D31</f>
        <v>4940</v>
      </c>
      <c r="E8" s="22">
        <f>E9+E20+E29+E31</f>
        <v>3300</v>
      </c>
    </row>
    <row r="9" s="16" customFormat="1" ht="16.95" customHeight="1" spans="1:5">
      <c r="A9" s="21">
        <v>22301</v>
      </c>
      <c r="B9" s="23" t="s">
        <v>508</v>
      </c>
      <c r="C9" s="22">
        <f>SUM(C10:C19)</f>
        <v>0</v>
      </c>
      <c r="D9" s="22">
        <f>SUM(D10:D19)</f>
        <v>0</v>
      </c>
      <c r="E9" s="22">
        <f>SUM(E10:E19)</f>
        <v>0</v>
      </c>
    </row>
    <row r="10" s="16" customFormat="1" ht="16.95" customHeight="1" spans="1:5">
      <c r="A10" s="21">
        <v>2230101</v>
      </c>
      <c r="B10" s="24" t="s">
        <v>509</v>
      </c>
      <c r="C10" s="25">
        <v>0</v>
      </c>
      <c r="D10" s="25">
        <v>0</v>
      </c>
      <c r="E10" s="22">
        <v>0</v>
      </c>
    </row>
    <row r="11" s="16" customFormat="1" ht="16.95" customHeight="1" spans="1:5">
      <c r="A11" s="21">
        <v>2230102</v>
      </c>
      <c r="B11" s="24" t="s">
        <v>510</v>
      </c>
      <c r="C11" s="25">
        <v>0</v>
      </c>
      <c r="D11" s="25">
        <v>0</v>
      </c>
      <c r="E11" s="22">
        <v>0</v>
      </c>
    </row>
    <row r="12" s="16" customFormat="1" ht="16.95" customHeight="1" spans="1:5">
      <c r="A12" s="21">
        <v>2230103</v>
      </c>
      <c r="B12" s="24" t="s">
        <v>511</v>
      </c>
      <c r="C12" s="25">
        <v>0</v>
      </c>
      <c r="D12" s="25">
        <v>0</v>
      </c>
      <c r="E12" s="22">
        <v>0</v>
      </c>
    </row>
    <row r="13" s="16" customFormat="1" ht="16.95" customHeight="1" spans="1:5">
      <c r="A13" s="21">
        <v>2230104</v>
      </c>
      <c r="B13" s="24" t="s">
        <v>512</v>
      </c>
      <c r="C13" s="25">
        <v>0</v>
      </c>
      <c r="D13" s="25">
        <v>0</v>
      </c>
      <c r="E13" s="22">
        <v>0</v>
      </c>
    </row>
    <row r="14" s="16" customFormat="1" ht="16.95" customHeight="1" spans="1:5">
      <c r="A14" s="21">
        <v>2230105</v>
      </c>
      <c r="B14" s="24" t="s">
        <v>513</v>
      </c>
      <c r="C14" s="25">
        <v>0</v>
      </c>
      <c r="D14" s="25">
        <v>0</v>
      </c>
      <c r="E14" s="22">
        <v>0</v>
      </c>
    </row>
    <row r="15" s="16" customFormat="1" ht="16.95" customHeight="1" spans="1:5">
      <c r="A15" s="21">
        <v>2230106</v>
      </c>
      <c r="B15" s="24" t="s">
        <v>514</v>
      </c>
      <c r="C15" s="25">
        <v>0</v>
      </c>
      <c r="D15" s="25">
        <v>0</v>
      </c>
      <c r="E15" s="22">
        <v>0</v>
      </c>
    </row>
    <row r="16" s="16" customFormat="1" ht="16.95" customHeight="1" spans="1:5">
      <c r="A16" s="21">
        <v>2230107</v>
      </c>
      <c r="B16" s="24" t="s">
        <v>515</v>
      </c>
      <c r="C16" s="25">
        <v>0</v>
      </c>
      <c r="D16" s="25">
        <v>0</v>
      </c>
      <c r="E16" s="22">
        <v>0</v>
      </c>
    </row>
    <row r="17" s="16" customFormat="1" ht="16.95" customHeight="1" spans="1:5">
      <c r="A17" s="21">
        <v>2230108</v>
      </c>
      <c r="B17" s="24" t="s">
        <v>516</v>
      </c>
      <c r="C17" s="26">
        <v>0</v>
      </c>
      <c r="D17" s="25">
        <v>0</v>
      </c>
      <c r="E17" s="22">
        <v>0</v>
      </c>
    </row>
    <row r="18" s="16" customFormat="1" ht="16.95" customHeight="1" spans="1:5">
      <c r="A18" s="21">
        <v>2230109</v>
      </c>
      <c r="B18" s="27" t="s">
        <v>517</v>
      </c>
      <c r="C18" s="25">
        <v>0</v>
      </c>
      <c r="D18" s="28">
        <v>0</v>
      </c>
      <c r="E18" s="22">
        <v>0</v>
      </c>
    </row>
    <row r="19" s="16" customFormat="1" ht="16.95" customHeight="1" spans="1:5">
      <c r="A19" s="21">
        <v>2230199</v>
      </c>
      <c r="B19" s="24" t="s">
        <v>518</v>
      </c>
      <c r="C19" s="29">
        <v>0</v>
      </c>
      <c r="D19" s="25">
        <v>0</v>
      </c>
      <c r="E19" s="22">
        <v>0</v>
      </c>
    </row>
    <row r="20" s="16" customFormat="1" ht="16.95" customHeight="1" spans="1:5">
      <c r="A20" s="21">
        <v>22302</v>
      </c>
      <c r="B20" s="23" t="s">
        <v>519</v>
      </c>
      <c r="C20" s="22">
        <f>SUM(C21:C28)</f>
        <v>200</v>
      </c>
      <c r="D20" s="22">
        <f>SUM(D21:D28)</f>
        <v>4940</v>
      </c>
      <c r="E20" s="22">
        <f>SUM(E21:E28)</f>
        <v>3300</v>
      </c>
    </row>
    <row r="21" s="16" customFormat="1" ht="16.95" customHeight="1" spans="1:5">
      <c r="A21" s="21">
        <v>2230201</v>
      </c>
      <c r="B21" s="24" t="s">
        <v>520</v>
      </c>
      <c r="C21" s="25">
        <v>0</v>
      </c>
      <c r="D21" s="25">
        <v>0</v>
      </c>
      <c r="E21" s="22">
        <v>0</v>
      </c>
    </row>
    <row r="22" s="16" customFormat="1" ht="16.95" customHeight="1" spans="1:5">
      <c r="A22" s="30">
        <v>2230202</v>
      </c>
      <c r="B22" s="31" t="s">
        <v>521</v>
      </c>
      <c r="C22" s="26">
        <v>0</v>
      </c>
      <c r="D22" s="26">
        <v>0</v>
      </c>
      <c r="E22" s="32">
        <v>0</v>
      </c>
    </row>
    <row r="23" s="16" customFormat="1" ht="16.95" customHeight="1" spans="1:5">
      <c r="A23" s="21">
        <v>2230203</v>
      </c>
      <c r="B23" s="24" t="s">
        <v>522</v>
      </c>
      <c r="C23" s="25">
        <v>0</v>
      </c>
      <c r="D23" s="25">
        <v>0</v>
      </c>
      <c r="E23" s="22">
        <v>0</v>
      </c>
    </row>
    <row r="24" s="16" customFormat="1" ht="16.95" customHeight="1" spans="1:5">
      <c r="A24" s="21">
        <v>2230204</v>
      </c>
      <c r="B24" s="24" t="s">
        <v>523</v>
      </c>
      <c r="C24" s="25">
        <v>0</v>
      </c>
      <c r="D24" s="25">
        <v>0</v>
      </c>
      <c r="E24" s="22">
        <v>0</v>
      </c>
    </row>
    <row r="25" s="16" customFormat="1" ht="16.95" customHeight="1" spans="1:5">
      <c r="A25" s="21">
        <v>2230205</v>
      </c>
      <c r="B25" s="24" t="s">
        <v>524</v>
      </c>
      <c r="C25" s="25">
        <v>0</v>
      </c>
      <c r="D25" s="25">
        <v>0</v>
      </c>
      <c r="E25" s="22">
        <v>0</v>
      </c>
    </row>
    <row r="26" s="16" customFormat="1" ht="16.95" customHeight="1" spans="1:5">
      <c r="A26" s="21">
        <v>2230206</v>
      </c>
      <c r="B26" s="24" t="s">
        <v>525</v>
      </c>
      <c r="C26" s="25">
        <v>0</v>
      </c>
      <c r="D26" s="25">
        <v>0</v>
      </c>
      <c r="E26" s="22">
        <v>0</v>
      </c>
    </row>
    <row r="27" s="16" customFormat="1" ht="16.95" customHeight="1" spans="1:5">
      <c r="A27" s="21">
        <v>2230208</v>
      </c>
      <c r="B27" s="24" t="s">
        <v>526</v>
      </c>
      <c r="C27" s="25">
        <v>0</v>
      </c>
      <c r="D27" s="25">
        <v>0</v>
      </c>
      <c r="E27" s="22">
        <v>0</v>
      </c>
    </row>
    <row r="28" s="16" customFormat="1" ht="16.95" customHeight="1" spans="1:5">
      <c r="A28" s="21">
        <v>2230299</v>
      </c>
      <c r="B28" s="24" t="s">
        <v>527</v>
      </c>
      <c r="C28" s="25">
        <v>200</v>
      </c>
      <c r="D28" s="25">
        <v>4940</v>
      </c>
      <c r="E28" s="22">
        <v>3300</v>
      </c>
    </row>
    <row r="29" s="16" customFormat="1" ht="16.95" customHeight="1" spans="1:5">
      <c r="A29" s="21">
        <v>22303</v>
      </c>
      <c r="B29" s="23" t="s">
        <v>528</v>
      </c>
      <c r="C29" s="22">
        <f>C30</f>
        <v>0</v>
      </c>
      <c r="D29" s="22">
        <f>D30</f>
        <v>0</v>
      </c>
      <c r="E29" s="22">
        <f>E30</f>
        <v>0</v>
      </c>
    </row>
    <row r="30" s="16" customFormat="1" ht="16.95" customHeight="1" spans="1:5">
      <c r="A30" s="21">
        <v>2230301</v>
      </c>
      <c r="B30" s="24" t="s">
        <v>529</v>
      </c>
      <c r="C30" s="25">
        <v>0</v>
      </c>
      <c r="D30" s="25">
        <v>0</v>
      </c>
      <c r="E30" s="22">
        <v>0</v>
      </c>
    </row>
    <row r="31" s="16" customFormat="1" ht="16.95" customHeight="1" spans="1:5">
      <c r="A31" s="21">
        <v>22399</v>
      </c>
      <c r="B31" s="23" t="s">
        <v>530</v>
      </c>
      <c r="C31" s="22">
        <f>C32</f>
        <v>6</v>
      </c>
      <c r="D31" s="22">
        <f>D32</f>
        <v>0</v>
      </c>
      <c r="E31" s="22">
        <f>E32</f>
        <v>0</v>
      </c>
    </row>
    <row r="32" s="16" customFormat="1" ht="16.95" customHeight="1" spans="1:5">
      <c r="A32" s="21">
        <v>2239999</v>
      </c>
      <c r="B32" s="24" t="s">
        <v>531</v>
      </c>
      <c r="C32" s="25">
        <v>6</v>
      </c>
      <c r="D32" s="25">
        <v>0</v>
      </c>
      <c r="E32" s="22">
        <v>0</v>
      </c>
    </row>
  </sheetData>
  <mergeCells count="2">
    <mergeCell ref="A1:E1"/>
    <mergeCell ref="A2:E2"/>
  </mergeCells>
  <printOptions horizontalCentered="1"/>
  <pageMargins left="0.751388888888889" right="0.751388888888889" top="1" bottom="1" header="0.511805555555556" footer="0.511805555555556"/>
  <pageSetup paperSize="9" orientation="portrait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2"/>
  <sheetViews>
    <sheetView view="pageBreakPreview" zoomScaleNormal="100" workbookViewId="0">
      <selection activeCell="A1" sqref="A1:E1"/>
    </sheetView>
  </sheetViews>
  <sheetFormatPr defaultColWidth="12.1833333333333" defaultRowHeight="17" customHeight="1" outlineLevelCol="4"/>
  <cols>
    <col min="1" max="1" width="9.125" style="17" customWidth="1"/>
    <col min="2" max="2" width="32" style="17" customWidth="1"/>
    <col min="3" max="3" width="7.5" style="17" customWidth="1"/>
    <col min="4" max="4" width="9.25" style="17" customWidth="1"/>
    <col min="5" max="5" width="8.125" style="17" customWidth="1"/>
    <col min="6" max="251" width="12.1833333333333" style="16" customWidth="1"/>
    <col min="252" max="16379" width="12.1833333333333" style="16"/>
  </cols>
  <sheetData>
    <row r="1" s="16" customFormat="1" ht="58" customHeight="1" spans="1:5">
      <c r="A1" s="18" t="s">
        <v>504</v>
      </c>
      <c r="B1" s="18"/>
      <c r="C1" s="18"/>
      <c r="D1" s="18"/>
      <c r="E1" s="18"/>
    </row>
    <row r="2" s="16" customFormat="1" ht="16.95" customHeight="1" spans="1:5">
      <c r="A2" s="19" t="s">
        <v>2</v>
      </c>
      <c r="B2" s="19"/>
      <c r="C2" s="19"/>
      <c r="D2" s="19"/>
      <c r="E2" s="19"/>
    </row>
    <row r="3" s="16" customFormat="1" ht="16.95" customHeight="1" spans="1:5">
      <c r="A3" s="20" t="s">
        <v>57</v>
      </c>
      <c r="B3" s="20" t="s">
        <v>3</v>
      </c>
      <c r="C3" s="20" t="s">
        <v>451</v>
      </c>
      <c r="D3" s="20" t="s">
        <v>452</v>
      </c>
      <c r="E3" s="20" t="s">
        <v>4</v>
      </c>
    </row>
    <row r="4" s="16" customFormat="1" ht="16.95" customHeight="1" spans="1:5">
      <c r="A4" s="21"/>
      <c r="B4" s="20" t="s">
        <v>505</v>
      </c>
      <c r="C4" s="22">
        <f>C5+C8</f>
        <v>206</v>
      </c>
      <c r="D4" s="22">
        <f>D5+D8</f>
        <v>4940</v>
      </c>
      <c r="E4" s="22">
        <f>E5+E8</f>
        <v>3300</v>
      </c>
    </row>
    <row r="5" s="16" customFormat="1" ht="16.95" customHeight="1" spans="1:5">
      <c r="A5" s="21">
        <v>208</v>
      </c>
      <c r="B5" s="23" t="s">
        <v>103</v>
      </c>
      <c r="C5" s="22">
        <f>C6</f>
        <v>0</v>
      </c>
      <c r="D5" s="22">
        <f>D6</f>
        <v>0</v>
      </c>
      <c r="E5" s="22">
        <f>E6</f>
        <v>0</v>
      </c>
    </row>
    <row r="6" s="16" customFormat="1" ht="16.95" customHeight="1" spans="1:5">
      <c r="A6" s="21">
        <v>20804</v>
      </c>
      <c r="B6" s="23" t="s">
        <v>506</v>
      </c>
      <c r="C6" s="22">
        <f>C7</f>
        <v>0</v>
      </c>
      <c r="D6" s="22">
        <f>D7</f>
        <v>0</v>
      </c>
      <c r="E6" s="22">
        <f>E7</f>
        <v>0</v>
      </c>
    </row>
    <row r="7" s="16" customFormat="1" ht="16.95" customHeight="1" spans="1:5">
      <c r="A7" s="21">
        <v>2080451</v>
      </c>
      <c r="B7" s="24" t="s">
        <v>507</v>
      </c>
      <c r="C7" s="25">
        <v>0</v>
      </c>
      <c r="D7" s="25">
        <v>0</v>
      </c>
      <c r="E7" s="22">
        <v>0</v>
      </c>
    </row>
    <row r="8" s="16" customFormat="1" ht="16.95" customHeight="1" spans="1:5">
      <c r="A8" s="21">
        <v>223</v>
      </c>
      <c r="B8" s="23" t="s">
        <v>505</v>
      </c>
      <c r="C8" s="22">
        <f>C9+C20+C29+C31</f>
        <v>206</v>
      </c>
      <c r="D8" s="22">
        <f>D9+D20+D29+D31</f>
        <v>4940</v>
      </c>
      <c r="E8" s="22">
        <f>E9+E20+E29+E31</f>
        <v>3300</v>
      </c>
    </row>
    <row r="9" s="16" customFormat="1" ht="16.95" customHeight="1" spans="1:5">
      <c r="A9" s="21">
        <v>22301</v>
      </c>
      <c r="B9" s="23" t="s">
        <v>508</v>
      </c>
      <c r="C9" s="22">
        <f>SUM(C10:C19)</f>
        <v>0</v>
      </c>
      <c r="D9" s="22">
        <f>SUM(D10:D19)</f>
        <v>0</v>
      </c>
      <c r="E9" s="22">
        <f>SUM(E10:E19)</f>
        <v>0</v>
      </c>
    </row>
    <row r="10" s="16" customFormat="1" ht="16.95" customHeight="1" spans="1:5">
      <c r="A10" s="21">
        <v>2230101</v>
      </c>
      <c r="B10" s="24" t="s">
        <v>509</v>
      </c>
      <c r="C10" s="25">
        <v>0</v>
      </c>
      <c r="D10" s="25">
        <v>0</v>
      </c>
      <c r="E10" s="22">
        <v>0</v>
      </c>
    </row>
    <row r="11" s="16" customFormat="1" ht="16.95" customHeight="1" spans="1:5">
      <c r="A11" s="21">
        <v>2230102</v>
      </c>
      <c r="B11" s="24" t="s">
        <v>510</v>
      </c>
      <c r="C11" s="25">
        <v>0</v>
      </c>
      <c r="D11" s="25">
        <v>0</v>
      </c>
      <c r="E11" s="22">
        <v>0</v>
      </c>
    </row>
    <row r="12" s="16" customFormat="1" ht="16.95" customHeight="1" spans="1:5">
      <c r="A12" s="21">
        <v>2230103</v>
      </c>
      <c r="B12" s="24" t="s">
        <v>511</v>
      </c>
      <c r="C12" s="25">
        <v>0</v>
      </c>
      <c r="D12" s="25">
        <v>0</v>
      </c>
      <c r="E12" s="22">
        <v>0</v>
      </c>
    </row>
    <row r="13" s="16" customFormat="1" ht="16.95" customHeight="1" spans="1:5">
      <c r="A13" s="21">
        <v>2230104</v>
      </c>
      <c r="B13" s="24" t="s">
        <v>512</v>
      </c>
      <c r="C13" s="25">
        <v>0</v>
      </c>
      <c r="D13" s="25">
        <v>0</v>
      </c>
      <c r="E13" s="22">
        <v>0</v>
      </c>
    </row>
    <row r="14" s="16" customFormat="1" ht="16.95" customHeight="1" spans="1:5">
      <c r="A14" s="21">
        <v>2230105</v>
      </c>
      <c r="B14" s="24" t="s">
        <v>513</v>
      </c>
      <c r="C14" s="25">
        <v>0</v>
      </c>
      <c r="D14" s="25">
        <v>0</v>
      </c>
      <c r="E14" s="22">
        <v>0</v>
      </c>
    </row>
    <row r="15" s="16" customFormat="1" ht="16.95" customHeight="1" spans="1:5">
      <c r="A15" s="21">
        <v>2230106</v>
      </c>
      <c r="B15" s="24" t="s">
        <v>514</v>
      </c>
      <c r="C15" s="25">
        <v>0</v>
      </c>
      <c r="D15" s="25">
        <v>0</v>
      </c>
      <c r="E15" s="22">
        <v>0</v>
      </c>
    </row>
    <row r="16" s="16" customFormat="1" ht="16.95" customHeight="1" spans="1:5">
      <c r="A16" s="21">
        <v>2230107</v>
      </c>
      <c r="B16" s="24" t="s">
        <v>515</v>
      </c>
      <c r="C16" s="25">
        <v>0</v>
      </c>
      <c r="D16" s="25">
        <v>0</v>
      </c>
      <c r="E16" s="22">
        <v>0</v>
      </c>
    </row>
    <row r="17" s="16" customFormat="1" ht="16.95" customHeight="1" spans="1:5">
      <c r="A17" s="21">
        <v>2230108</v>
      </c>
      <c r="B17" s="24" t="s">
        <v>516</v>
      </c>
      <c r="C17" s="26">
        <v>0</v>
      </c>
      <c r="D17" s="25">
        <v>0</v>
      </c>
      <c r="E17" s="22">
        <v>0</v>
      </c>
    </row>
    <row r="18" s="16" customFormat="1" ht="16.95" customHeight="1" spans="1:5">
      <c r="A18" s="21">
        <v>2230109</v>
      </c>
      <c r="B18" s="27" t="s">
        <v>517</v>
      </c>
      <c r="C18" s="25">
        <v>0</v>
      </c>
      <c r="D18" s="28">
        <v>0</v>
      </c>
      <c r="E18" s="22">
        <v>0</v>
      </c>
    </row>
    <row r="19" s="16" customFormat="1" ht="16.95" customHeight="1" spans="1:5">
      <c r="A19" s="21">
        <v>2230199</v>
      </c>
      <c r="B19" s="24" t="s">
        <v>518</v>
      </c>
      <c r="C19" s="29">
        <v>0</v>
      </c>
      <c r="D19" s="25">
        <v>0</v>
      </c>
      <c r="E19" s="22">
        <v>0</v>
      </c>
    </row>
    <row r="20" s="16" customFormat="1" ht="16.95" customHeight="1" spans="1:5">
      <c r="A20" s="21">
        <v>22302</v>
      </c>
      <c r="B20" s="23" t="s">
        <v>519</v>
      </c>
      <c r="C20" s="22">
        <f>SUM(C21:C28)</f>
        <v>200</v>
      </c>
      <c r="D20" s="22">
        <f>SUM(D21:D28)</f>
        <v>4940</v>
      </c>
      <c r="E20" s="22">
        <f>SUM(E21:E28)</f>
        <v>3300</v>
      </c>
    </row>
    <row r="21" s="16" customFormat="1" ht="16.95" customHeight="1" spans="1:5">
      <c r="A21" s="21">
        <v>2230201</v>
      </c>
      <c r="B21" s="24" t="s">
        <v>520</v>
      </c>
      <c r="C21" s="25">
        <v>0</v>
      </c>
      <c r="D21" s="25">
        <v>0</v>
      </c>
      <c r="E21" s="22">
        <v>0</v>
      </c>
    </row>
    <row r="22" s="16" customFormat="1" ht="16.95" customHeight="1" spans="1:5">
      <c r="A22" s="30">
        <v>2230202</v>
      </c>
      <c r="B22" s="31" t="s">
        <v>521</v>
      </c>
      <c r="C22" s="26">
        <v>0</v>
      </c>
      <c r="D22" s="26">
        <v>0</v>
      </c>
      <c r="E22" s="32">
        <v>0</v>
      </c>
    </row>
    <row r="23" s="16" customFormat="1" ht="16.95" customHeight="1" spans="1:5">
      <c r="A23" s="21">
        <v>2230203</v>
      </c>
      <c r="B23" s="24" t="s">
        <v>522</v>
      </c>
      <c r="C23" s="25">
        <v>0</v>
      </c>
      <c r="D23" s="25">
        <v>0</v>
      </c>
      <c r="E23" s="22">
        <v>0</v>
      </c>
    </row>
    <row r="24" s="16" customFormat="1" ht="16.95" customHeight="1" spans="1:5">
      <c r="A24" s="21">
        <v>2230204</v>
      </c>
      <c r="B24" s="24" t="s">
        <v>523</v>
      </c>
      <c r="C24" s="25">
        <v>0</v>
      </c>
      <c r="D24" s="25">
        <v>0</v>
      </c>
      <c r="E24" s="22">
        <v>0</v>
      </c>
    </row>
    <row r="25" s="16" customFormat="1" ht="16.95" customHeight="1" spans="1:5">
      <c r="A25" s="21">
        <v>2230205</v>
      </c>
      <c r="B25" s="24" t="s">
        <v>524</v>
      </c>
      <c r="C25" s="25">
        <v>0</v>
      </c>
      <c r="D25" s="25">
        <v>0</v>
      </c>
      <c r="E25" s="22">
        <v>0</v>
      </c>
    </row>
    <row r="26" s="16" customFormat="1" ht="16.95" customHeight="1" spans="1:5">
      <c r="A26" s="21">
        <v>2230206</v>
      </c>
      <c r="B26" s="24" t="s">
        <v>525</v>
      </c>
      <c r="C26" s="25">
        <v>0</v>
      </c>
      <c r="D26" s="25">
        <v>0</v>
      </c>
      <c r="E26" s="22">
        <v>0</v>
      </c>
    </row>
    <row r="27" s="16" customFormat="1" ht="16.95" customHeight="1" spans="1:5">
      <c r="A27" s="21">
        <v>2230208</v>
      </c>
      <c r="B27" s="24" t="s">
        <v>526</v>
      </c>
      <c r="C27" s="25">
        <v>0</v>
      </c>
      <c r="D27" s="25">
        <v>0</v>
      </c>
      <c r="E27" s="22">
        <v>0</v>
      </c>
    </row>
    <row r="28" s="16" customFormat="1" ht="16.95" customHeight="1" spans="1:5">
      <c r="A28" s="21">
        <v>2230299</v>
      </c>
      <c r="B28" s="24" t="s">
        <v>527</v>
      </c>
      <c r="C28" s="25">
        <v>200</v>
      </c>
      <c r="D28" s="25">
        <v>4940</v>
      </c>
      <c r="E28" s="22">
        <v>3300</v>
      </c>
    </row>
    <row r="29" s="16" customFormat="1" ht="16.95" customHeight="1" spans="1:5">
      <c r="A29" s="21">
        <v>22303</v>
      </c>
      <c r="B29" s="23" t="s">
        <v>528</v>
      </c>
      <c r="C29" s="22">
        <f>C30</f>
        <v>0</v>
      </c>
      <c r="D29" s="22">
        <f>D30</f>
        <v>0</v>
      </c>
      <c r="E29" s="22">
        <f>E30</f>
        <v>0</v>
      </c>
    </row>
    <row r="30" s="16" customFormat="1" ht="16.95" customHeight="1" spans="1:5">
      <c r="A30" s="21">
        <v>2230301</v>
      </c>
      <c r="B30" s="24" t="s">
        <v>529</v>
      </c>
      <c r="C30" s="25">
        <v>0</v>
      </c>
      <c r="D30" s="25">
        <v>0</v>
      </c>
      <c r="E30" s="22">
        <v>0</v>
      </c>
    </row>
    <row r="31" s="16" customFormat="1" ht="16.95" customHeight="1" spans="1:5">
      <c r="A31" s="21">
        <v>22399</v>
      </c>
      <c r="B31" s="23" t="s">
        <v>530</v>
      </c>
      <c r="C31" s="22">
        <f>C32</f>
        <v>6</v>
      </c>
      <c r="D31" s="22">
        <f>D32</f>
        <v>0</v>
      </c>
      <c r="E31" s="22">
        <f>E32</f>
        <v>0</v>
      </c>
    </row>
    <row r="32" s="16" customFormat="1" ht="16.95" customHeight="1" spans="1:5">
      <c r="A32" s="21">
        <v>2239999</v>
      </c>
      <c r="B32" s="24" t="s">
        <v>531</v>
      </c>
      <c r="C32" s="25">
        <v>6</v>
      </c>
      <c r="D32" s="25">
        <v>0</v>
      </c>
      <c r="E32" s="22">
        <v>0</v>
      </c>
    </row>
  </sheetData>
  <mergeCells count="2">
    <mergeCell ref="A1:E1"/>
    <mergeCell ref="A2:E2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6"/>
  <sheetViews>
    <sheetView workbookViewId="0">
      <selection activeCell="D16" sqref="D16"/>
    </sheetView>
  </sheetViews>
  <sheetFormatPr defaultColWidth="9" defaultRowHeight="37" customHeight="1" outlineLevelRow="5" outlineLevelCol="1"/>
  <cols>
    <col min="1" max="3" width="32.625" customWidth="1"/>
  </cols>
  <sheetData>
    <row r="1" ht="63" customHeight="1" spans="1:2">
      <c r="A1" s="13" t="s">
        <v>532</v>
      </c>
      <c r="B1" s="13"/>
    </row>
    <row r="2" customHeight="1" spans="2:2">
      <c r="B2" s="14" t="s">
        <v>2</v>
      </c>
    </row>
    <row r="3" customHeight="1" spans="1:2">
      <c r="A3" s="15" t="s">
        <v>533</v>
      </c>
      <c r="B3" s="15" t="s">
        <v>534</v>
      </c>
    </row>
    <row r="4" customHeight="1" spans="1:2">
      <c r="A4" s="15"/>
      <c r="B4" s="15"/>
    </row>
    <row r="5" customHeight="1" spans="1:2">
      <c r="A5" s="15"/>
      <c r="B5" s="15"/>
    </row>
    <row r="6" customHeight="1" spans="1:1">
      <c r="A6" s="1" t="s">
        <v>535</v>
      </c>
    </row>
  </sheetData>
  <mergeCells count="1">
    <mergeCell ref="A1:B1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selection activeCell="A1" sqref="A1:J1"/>
    </sheetView>
  </sheetViews>
  <sheetFormatPr defaultColWidth="9" defaultRowHeight="13.5"/>
  <cols>
    <col min="1" max="1" width="22" style="1" customWidth="1"/>
    <col min="2" max="16384" width="9" style="1"/>
  </cols>
  <sheetData>
    <row r="1" ht="22.5" spans="1:10">
      <c r="A1" s="2" t="s">
        <v>536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</row>
    <row r="4" ht="48" spans="1:10">
      <c r="A4" s="4" t="s">
        <v>537</v>
      </c>
      <c r="B4" s="5" t="s">
        <v>354</v>
      </c>
      <c r="C4" s="5" t="s">
        <v>538</v>
      </c>
      <c r="D4" s="5" t="s">
        <v>539</v>
      </c>
      <c r="E4" s="5" t="s">
        <v>540</v>
      </c>
      <c r="F4" s="5" t="s">
        <v>541</v>
      </c>
      <c r="G4" s="5" t="s">
        <v>542</v>
      </c>
      <c r="H4" s="5" t="s">
        <v>543</v>
      </c>
      <c r="I4" s="5" t="s">
        <v>544</v>
      </c>
      <c r="J4" s="5" t="s">
        <v>545</v>
      </c>
    </row>
    <row r="5" spans="1:10">
      <c r="A5" s="6" t="s">
        <v>546</v>
      </c>
      <c r="B5" s="7">
        <f t="shared" ref="B5:B17" si="0">SUM(C5:J5)</f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</row>
    <row r="6" spans="1:10">
      <c r="A6" s="8" t="s">
        <v>547</v>
      </c>
      <c r="B6" s="7">
        <f t="shared" si="0"/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</row>
    <row r="7" spans="1:10">
      <c r="A7" s="8" t="s">
        <v>548</v>
      </c>
      <c r="B7" s="7">
        <f t="shared" si="0"/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</row>
    <row r="8" spans="1:10">
      <c r="A8" s="8" t="s">
        <v>549</v>
      </c>
      <c r="B8" s="7">
        <f t="shared" si="0"/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</row>
    <row r="9" spans="1:10">
      <c r="A9" s="8" t="s">
        <v>550</v>
      </c>
      <c r="B9" s="7">
        <f t="shared" si="0"/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</row>
    <row r="10" ht="12" customHeight="1" spans="1:10">
      <c r="A10" s="8" t="s">
        <v>551</v>
      </c>
      <c r="B10" s="7">
        <f t="shared" si="0"/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</row>
    <row r="11" spans="1:10">
      <c r="A11" s="8" t="s">
        <v>552</v>
      </c>
      <c r="B11" s="7">
        <f t="shared" si="0"/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</row>
    <row r="12" s="9" customFormat="1" spans="1:10">
      <c r="A12" s="1" t="s">
        <v>535</v>
      </c>
      <c r="B12" s="10"/>
      <c r="C12" s="10"/>
      <c r="D12" s="10"/>
      <c r="E12" s="10"/>
      <c r="F12" s="10"/>
      <c r="G12" s="10"/>
      <c r="H12" s="10"/>
      <c r="I12" s="10"/>
      <c r="J12" s="10"/>
    </row>
    <row r="13" s="9" customFormat="1" spans="1:10">
      <c r="A13" s="11"/>
      <c r="B13" s="10"/>
      <c r="C13" s="10"/>
      <c r="D13" s="10"/>
      <c r="E13" s="10"/>
      <c r="F13" s="10"/>
      <c r="G13" s="10"/>
      <c r="H13" s="10"/>
      <c r="I13" s="10"/>
      <c r="J13" s="10"/>
    </row>
    <row r="14" s="9" customFormat="1" spans="1:10">
      <c r="A14" s="11"/>
      <c r="B14" s="10"/>
      <c r="C14" s="10"/>
      <c r="D14" s="10"/>
      <c r="E14" s="10"/>
      <c r="F14" s="10"/>
      <c r="G14" s="10"/>
      <c r="H14" s="10"/>
      <c r="I14" s="10"/>
      <c r="J14" s="10"/>
    </row>
    <row r="15" s="9" customFormat="1" spans="1:10">
      <c r="A15" s="11"/>
      <c r="B15" s="10"/>
      <c r="C15" s="10"/>
      <c r="D15" s="10"/>
      <c r="E15" s="10"/>
      <c r="F15" s="10"/>
      <c r="G15" s="10"/>
      <c r="H15" s="10"/>
      <c r="I15" s="10"/>
      <c r="J15" s="10"/>
    </row>
    <row r="16" s="9" customFormat="1" spans="1:10">
      <c r="A16" s="12"/>
      <c r="B16" s="10"/>
      <c r="C16" s="10"/>
      <c r="D16" s="10"/>
      <c r="E16" s="10"/>
      <c r="F16" s="10"/>
      <c r="G16" s="10"/>
      <c r="H16" s="10"/>
      <c r="I16" s="10"/>
      <c r="J16" s="10"/>
    </row>
    <row r="17" s="9" customFormat="1" spans="1:10">
      <c r="A17" s="12"/>
      <c r="B17" s="10"/>
      <c r="C17" s="10"/>
      <c r="D17" s="10"/>
      <c r="E17" s="10"/>
      <c r="F17" s="10"/>
      <c r="G17" s="10"/>
      <c r="H17" s="10"/>
      <c r="I17" s="10"/>
      <c r="J17" s="10"/>
    </row>
  </sheetData>
  <mergeCells count="3">
    <mergeCell ref="A1:J1"/>
    <mergeCell ref="A2:J2"/>
    <mergeCell ref="A3:J3"/>
  </mergeCells>
  <printOptions horizontalCentered="1"/>
  <pageMargins left="0.751388888888889" right="0.751388888888889" top="1" bottom="1" header="0.511805555555556" footer="0.511805555555556"/>
  <pageSetup paperSize="9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workbookViewId="0">
      <selection activeCell="A1" sqref="A1:J1"/>
    </sheetView>
  </sheetViews>
  <sheetFormatPr defaultColWidth="9" defaultRowHeight="13.5"/>
  <cols>
    <col min="1" max="1" width="22" style="1" customWidth="1"/>
    <col min="2" max="10" width="12.125" style="1" customWidth="1"/>
    <col min="11" max="16384" width="9" style="1"/>
  </cols>
  <sheetData>
    <row r="1" s="1" customFormat="1" ht="22.5" spans="1:10">
      <c r="A1" s="2" t="s">
        <v>553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spans="1:10">
      <c r="A2" s="3"/>
      <c r="B2" s="3"/>
      <c r="C2" s="3"/>
      <c r="D2" s="3"/>
      <c r="E2" s="3"/>
      <c r="F2" s="3"/>
      <c r="G2" s="3"/>
      <c r="H2" s="3"/>
      <c r="I2" s="3"/>
      <c r="J2" s="3"/>
    </row>
    <row r="3" s="1" customFormat="1" spans="1:10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</row>
    <row r="4" s="1" customFormat="1" ht="36" spans="1:10">
      <c r="A4" s="4" t="s">
        <v>537</v>
      </c>
      <c r="B4" s="5" t="s">
        <v>354</v>
      </c>
      <c r="C4" s="5" t="s">
        <v>538</v>
      </c>
      <c r="D4" s="5" t="s">
        <v>539</v>
      </c>
      <c r="E4" s="5" t="s">
        <v>540</v>
      </c>
      <c r="F4" s="5" t="s">
        <v>541</v>
      </c>
      <c r="G4" s="5" t="s">
        <v>542</v>
      </c>
      <c r="H4" s="5" t="s">
        <v>543</v>
      </c>
      <c r="I4" s="5" t="s">
        <v>544</v>
      </c>
      <c r="J4" s="5" t="s">
        <v>545</v>
      </c>
    </row>
    <row r="5" s="1" customFormat="1" spans="1:10">
      <c r="A5" s="6" t="s">
        <v>554</v>
      </c>
      <c r="B5" s="7">
        <f>SUM(C5:J5)</f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</row>
    <row r="6" s="1" customFormat="1" spans="1:10">
      <c r="A6" s="8" t="s">
        <v>555</v>
      </c>
      <c r="B6" s="7">
        <f>SUM(C6:J6)</f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</row>
    <row r="7" s="1" customFormat="1" spans="1:10">
      <c r="A7" s="8" t="s">
        <v>556</v>
      </c>
      <c r="B7" s="7">
        <f>SUM(C7:J7)</f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</row>
    <row r="8" s="1" customFormat="1" spans="1:10">
      <c r="A8" s="8" t="s">
        <v>557</v>
      </c>
      <c r="B8" s="7">
        <f>SUM(C8:J8)</f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</row>
    <row r="9" s="1" customFormat="1" spans="1:1">
      <c r="A9" s="1" t="s">
        <v>535</v>
      </c>
    </row>
  </sheetData>
  <mergeCells count="3">
    <mergeCell ref="A1:J1"/>
    <mergeCell ref="A2:J2"/>
    <mergeCell ref="A3:J3"/>
  </mergeCells>
  <printOptions horizontalCentered="1"/>
  <pageMargins left="0.751388888888889" right="0.751388888888889" top="1" bottom="1" header="0.511805555555556" footer="0.511805555555556"/>
  <pageSetup paperSize="9" scale="93" orientation="landscape" horizontalDpi="6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8"/>
  <sheetViews>
    <sheetView view="pageBreakPreview" zoomScaleNormal="100" workbookViewId="0">
      <selection activeCell="A1" sqref="A1:B1"/>
    </sheetView>
  </sheetViews>
  <sheetFormatPr defaultColWidth="9" defaultRowHeight="19" customHeight="1" outlineLevelCol="3"/>
  <cols>
    <col min="1" max="2" width="32.875" style="68" customWidth="1"/>
    <col min="3" max="16384" width="9" style="68"/>
  </cols>
  <sheetData>
    <row r="1" ht="35" customHeight="1" spans="1:4">
      <c r="A1" s="69" t="s">
        <v>1</v>
      </c>
      <c r="B1" s="69"/>
      <c r="C1" s="70"/>
      <c r="D1" s="70"/>
    </row>
    <row r="2" customHeight="1" spans="1:4">
      <c r="A2" s="65"/>
      <c r="B2" s="65"/>
      <c r="C2" s="65"/>
      <c r="D2" s="71"/>
    </row>
    <row r="3" customHeight="1" spans="1:3">
      <c r="A3" s="65"/>
      <c r="B3" s="71" t="s">
        <v>2</v>
      </c>
      <c r="C3" s="65"/>
    </row>
    <row r="4" s="68" customFormat="1" customHeight="1" spans="1:2">
      <c r="A4" s="4" t="s">
        <v>3</v>
      </c>
      <c r="B4" s="72" t="s">
        <v>4</v>
      </c>
    </row>
    <row r="5" s="68" customFormat="1" customHeight="1" spans="1:2">
      <c r="A5" s="73" t="s">
        <v>5</v>
      </c>
      <c r="B5" s="7">
        <v>674403</v>
      </c>
    </row>
    <row r="6" s="68" customFormat="1" customHeight="1" spans="1:2">
      <c r="A6" s="8" t="s">
        <v>6</v>
      </c>
      <c r="B6" s="74">
        <v>365408</v>
      </c>
    </row>
    <row r="7" s="68" customFormat="1" customHeight="1" spans="1:2">
      <c r="A7" s="8" t="s">
        <v>7</v>
      </c>
      <c r="B7" s="7">
        <v>33890</v>
      </c>
    </row>
    <row r="8" s="68" customFormat="1" customHeight="1" spans="1:2">
      <c r="A8" s="8" t="s">
        <v>8</v>
      </c>
      <c r="B8" s="7">
        <v>23640</v>
      </c>
    </row>
    <row r="9" s="68" customFormat="1" customHeight="1" spans="1:2">
      <c r="A9" s="8" t="s">
        <v>9</v>
      </c>
      <c r="B9" s="7">
        <v>155</v>
      </c>
    </row>
    <row r="10" s="68" customFormat="1" customHeight="1" spans="1:2">
      <c r="A10" s="8" t="s">
        <v>10</v>
      </c>
      <c r="B10" s="7">
        <v>66655</v>
      </c>
    </row>
    <row r="11" s="68" customFormat="1" customHeight="1" spans="1:2">
      <c r="A11" s="8" t="s">
        <v>11</v>
      </c>
      <c r="B11" s="7">
        <v>57557</v>
      </c>
    </row>
    <row r="12" s="68" customFormat="1" customHeight="1" spans="1:2">
      <c r="A12" s="8" t="s">
        <v>12</v>
      </c>
      <c r="B12" s="7">
        <v>53429</v>
      </c>
    </row>
    <row r="13" s="68" customFormat="1" customHeight="1" spans="1:2">
      <c r="A13" s="8" t="s">
        <v>13</v>
      </c>
      <c r="B13" s="7">
        <v>8475</v>
      </c>
    </row>
    <row r="14" s="68" customFormat="1" customHeight="1" spans="1:2">
      <c r="A14" s="8" t="s">
        <v>14</v>
      </c>
      <c r="B14" s="7">
        <v>15370</v>
      </c>
    </row>
    <row r="15" s="68" customFormat="1" customHeight="1" spans="1:2">
      <c r="A15" s="8" t="s">
        <v>15</v>
      </c>
      <c r="B15" s="7">
        <v>6030</v>
      </c>
    </row>
    <row r="16" s="68" customFormat="1" customHeight="1" spans="1:2">
      <c r="A16" s="8" t="s">
        <v>16</v>
      </c>
      <c r="B16" s="7">
        <v>11596</v>
      </c>
    </row>
    <row r="17" s="68" customFormat="1" customHeight="1" spans="1:2">
      <c r="A17" s="8" t="s">
        <v>17</v>
      </c>
      <c r="B17" s="7">
        <v>32065</v>
      </c>
    </row>
    <row r="18" s="68" customFormat="1" customHeight="1" spans="1:2">
      <c r="A18" s="8" t="s">
        <v>18</v>
      </c>
      <c r="B18" s="7">
        <f>'[1]JB02'!C348</f>
        <v>0</v>
      </c>
    </row>
    <row r="19" s="68" customFormat="1" customHeight="1" spans="1:2">
      <c r="A19" s="8" t="s">
        <v>19</v>
      </c>
      <c r="B19" s="7">
        <v>57</v>
      </c>
    </row>
    <row r="20" s="68" customFormat="1" customHeight="1" spans="1:2">
      <c r="A20" s="8" t="s">
        <v>20</v>
      </c>
      <c r="B20" s="7">
        <v>76</v>
      </c>
    </row>
    <row r="21" s="68" customFormat="1" customHeight="1" spans="1:2">
      <c r="A21" s="8" t="s">
        <v>21</v>
      </c>
      <c r="B21" s="7">
        <v>64023</v>
      </c>
    </row>
    <row r="22" s="68" customFormat="1" customHeight="1" spans="1:2">
      <c r="A22" s="8" t="s">
        <v>22</v>
      </c>
      <c r="B22" s="7">
        <v>55286</v>
      </c>
    </row>
    <row r="23" s="68" customFormat="1" customHeight="1" spans="1:2">
      <c r="A23" s="8" t="s">
        <v>23</v>
      </c>
      <c r="B23" s="7">
        <v>3256</v>
      </c>
    </row>
    <row r="24" s="68" customFormat="1" customHeight="1" spans="1:2">
      <c r="A24" s="8" t="s">
        <v>24</v>
      </c>
      <c r="B24" s="7">
        <v>4907</v>
      </c>
    </row>
    <row r="25" s="68" customFormat="1" customHeight="1" spans="1:2">
      <c r="A25" s="8" t="s">
        <v>25</v>
      </c>
      <c r="B25" s="7">
        <f>'[1]JB02'!C618</f>
        <v>0</v>
      </c>
    </row>
    <row r="26" s="68" customFormat="1" customHeight="1" spans="1:2">
      <c r="A26" s="8" t="s">
        <v>26</v>
      </c>
      <c r="B26" s="7">
        <v>420</v>
      </c>
    </row>
    <row r="27" s="68" customFormat="1" customHeight="1" spans="1:2">
      <c r="A27" s="8" t="s">
        <v>27</v>
      </c>
      <c r="B27" s="7">
        <f>'[1]JB02'!C690+'[1]JB02'!C693+'[1]JB02'!C699</f>
        <v>0</v>
      </c>
    </row>
    <row r="28" customHeight="1" spans="1:2">
      <c r="A28" s="67" t="s">
        <v>28</v>
      </c>
      <c r="B28" s="7">
        <v>738426</v>
      </c>
    </row>
  </sheetData>
  <mergeCells count="1">
    <mergeCell ref="A1:B1"/>
  </mergeCells>
  <printOptions horizontalCentered="1"/>
  <pageMargins left="0.751388888888889" right="0.751388888888889" top="1" bottom="1" header="0.511805555555556" footer="0.511805555555556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30"/>
  <sheetViews>
    <sheetView workbookViewId="0">
      <selection activeCell="A1" sqref="A1:B1"/>
    </sheetView>
  </sheetViews>
  <sheetFormatPr defaultColWidth="9" defaultRowHeight="18" customHeight="1" outlineLevelCol="1"/>
  <cols>
    <col min="1" max="1" width="41" style="1" customWidth="1"/>
    <col min="2" max="2" width="27.625" style="1" customWidth="1"/>
    <col min="3" max="16384" width="9" style="1"/>
  </cols>
  <sheetData>
    <row r="1" ht="48" customHeight="1" spans="1:2">
      <c r="A1" s="64" t="s">
        <v>29</v>
      </c>
      <c r="B1" s="64"/>
    </row>
    <row r="2" customHeight="1" spans="1:2">
      <c r="A2" s="65"/>
      <c r="B2" s="66" t="s">
        <v>2</v>
      </c>
    </row>
    <row r="3" customHeight="1" spans="1:2">
      <c r="A3" s="4" t="s">
        <v>3</v>
      </c>
      <c r="B3" s="4" t="s">
        <v>4</v>
      </c>
    </row>
    <row r="4" customHeight="1" spans="1:2">
      <c r="A4" s="8" t="s">
        <v>30</v>
      </c>
      <c r="B4" s="7">
        <v>36267</v>
      </c>
    </row>
    <row r="5" customHeight="1" spans="1:2">
      <c r="A5" s="8" t="s">
        <v>31</v>
      </c>
      <c r="B5" s="7">
        <v>0</v>
      </c>
    </row>
    <row r="6" customHeight="1" spans="1:2">
      <c r="A6" s="8" t="s">
        <v>32</v>
      </c>
      <c r="B6" s="7">
        <v>105</v>
      </c>
    </row>
    <row r="7" customHeight="1" spans="1:2">
      <c r="A7" s="8" t="s">
        <v>33</v>
      </c>
      <c r="B7" s="7">
        <v>13321</v>
      </c>
    </row>
    <row r="8" customHeight="1" spans="1:2">
      <c r="A8" s="8" t="s">
        <v>34</v>
      </c>
      <c r="B8" s="7">
        <v>231</v>
      </c>
    </row>
    <row r="9" customHeight="1" spans="1:2">
      <c r="A9" s="8" t="s">
        <v>35</v>
      </c>
      <c r="B9" s="7">
        <v>365421</v>
      </c>
    </row>
    <row r="10" customHeight="1" spans="1:2">
      <c r="A10" s="8" t="s">
        <v>36</v>
      </c>
      <c r="B10" s="7">
        <v>250</v>
      </c>
    </row>
    <row r="11" customHeight="1" spans="1:2">
      <c r="A11" s="8" t="s">
        <v>37</v>
      </c>
      <c r="B11" s="7">
        <v>38232</v>
      </c>
    </row>
    <row r="12" customHeight="1" spans="1:2">
      <c r="A12" s="8" t="s">
        <v>38</v>
      </c>
      <c r="B12" s="7">
        <v>238</v>
      </c>
    </row>
    <row r="13" customHeight="1" spans="1:2">
      <c r="A13" s="8" t="s">
        <v>39</v>
      </c>
      <c r="B13" s="7">
        <v>487</v>
      </c>
    </row>
    <row r="14" customHeight="1" spans="1:2">
      <c r="A14" s="8" t="s">
        <v>40</v>
      </c>
      <c r="B14" s="7">
        <v>290867</v>
      </c>
    </row>
    <row r="15" customHeight="1" spans="1:2">
      <c r="A15" s="8" t="s">
        <v>41</v>
      </c>
      <c r="B15" s="7">
        <v>3963</v>
      </c>
    </row>
    <row r="16" customHeight="1" spans="1:2">
      <c r="A16" s="8" t="s">
        <v>42</v>
      </c>
      <c r="B16" s="7">
        <v>10</v>
      </c>
    </row>
    <row r="17" customHeight="1" spans="1:2">
      <c r="A17" s="8" t="s">
        <v>43</v>
      </c>
      <c r="B17" s="7">
        <v>446995</v>
      </c>
    </row>
    <row r="18" customHeight="1" spans="1:2">
      <c r="A18" s="8" t="s">
        <v>44</v>
      </c>
      <c r="B18" s="7">
        <v>8081</v>
      </c>
    </row>
    <row r="19" customHeight="1" spans="1:2">
      <c r="A19" s="8" t="s">
        <v>45</v>
      </c>
      <c r="B19" s="7">
        <v>0</v>
      </c>
    </row>
    <row r="20" customHeight="1" spans="1:2">
      <c r="A20" s="8" t="s">
        <v>46</v>
      </c>
      <c r="B20" s="7">
        <v>0</v>
      </c>
    </row>
    <row r="21" customHeight="1" spans="1:2">
      <c r="A21" s="8" t="s">
        <v>47</v>
      </c>
      <c r="B21" s="7">
        <v>842</v>
      </c>
    </row>
    <row r="22" customHeight="1" spans="1:2">
      <c r="A22" s="8" t="s">
        <v>48</v>
      </c>
      <c r="B22" s="7">
        <v>0</v>
      </c>
    </row>
    <row r="23" customHeight="1" spans="1:2">
      <c r="A23" s="8" t="s">
        <v>49</v>
      </c>
      <c r="B23" s="7">
        <v>0</v>
      </c>
    </row>
    <row r="24" customHeight="1" spans="1:2">
      <c r="A24" s="8" t="s">
        <v>50</v>
      </c>
      <c r="B24" s="7">
        <v>3822</v>
      </c>
    </row>
    <row r="25" customHeight="1" spans="1:2">
      <c r="A25" s="8" t="s">
        <v>51</v>
      </c>
      <c r="B25" s="7">
        <v>307</v>
      </c>
    </row>
    <row r="26" customHeight="1" spans="1:2">
      <c r="A26" s="8" t="s">
        <v>52</v>
      </c>
      <c r="B26" s="7">
        <v>7662</v>
      </c>
    </row>
    <row r="27" customHeight="1" spans="1:2">
      <c r="A27" s="8" t="s">
        <v>53</v>
      </c>
      <c r="B27" s="7">
        <v>7662</v>
      </c>
    </row>
    <row r="28" customHeight="1" spans="1:2">
      <c r="A28" s="8" t="s">
        <v>54</v>
      </c>
      <c r="B28" s="7">
        <v>66</v>
      </c>
    </row>
    <row r="29" customHeight="1" spans="1:2">
      <c r="A29" s="8"/>
      <c r="B29" s="7"/>
    </row>
    <row r="30" customHeight="1" spans="1:2">
      <c r="A30" s="67" t="s">
        <v>55</v>
      </c>
      <c r="B30" s="7">
        <f>SUM(B4:B26,B28)</f>
        <v>1217167</v>
      </c>
    </row>
  </sheetData>
  <mergeCells count="1">
    <mergeCell ref="A1:B1"/>
  </mergeCells>
  <printOptions horizontalCentered="1"/>
  <pageMargins left="0.751388888888889" right="0.751388888888889" top="1" bottom="1" header="0.511805555555556" footer="0.511805555555556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62"/>
  <sheetViews>
    <sheetView workbookViewId="0">
      <selection activeCell="A1" sqref="A1:C2"/>
    </sheetView>
  </sheetViews>
  <sheetFormatPr defaultColWidth="12.1833333333333" defaultRowHeight="17" customHeight="1" outlineLevelCol="2"/>
  <cols>
    <col min="1" max="1" width="9.86666666666667" style="59" customWidth="1"/>
    <col min="2" max="2" width="37.75" style="17" customWidth="1"/>
    <col min="3" max="3" width="26" style="17" customWidth="1"/>
    <col min="4" max="256" width="12.1833333333333" style="16" customWidth="1"/>
    <col min="257" max="16384" width="12.1833333333333" style="16"/>
  </cols>
  <sheetData>
    <row r="1" s="16" customFormat="1" ht="34" customHeight="1" spans="1:3">
      <c r="A1" s="60" t="s">
        <v>56</v>
      </c>
      <c r="B1" s="60"/>
      <c r="C1" s="60"/>
    </row>
    <row r="2" s="16" customFormat="1" customHeight="1" spans="1:3">
      <c r="A2" s="60"/>
      <c r="B2" s="60"/>
      <c r="C2" s="60"/>
    </row>
    <row r="3" s="16" customFormat="1" customHeight="1" spans="1:3">
      <c r="A3" s="61" t="s">
        <v>2</v>
      </c>
      <c r="B3" s="19"/>
      <c r="C3" s="19"/>
    </row>
    <row r="4" s="16" customFormat="1" ht="17.25" customHeight="1" spans="1:3">
      <c r="A4" s="62" t="s">
        <v>57</v>
      </c>
      <c r="B4" s="20" t="s">
        <v>58</v>
      </c>
      <c r="C4" s="20" t="s">
        <v>4</v>
      </c>
    </row>
    <row r="5" s="16" customFormat="1" customHeight="1" spans="1:3">
      <c r="A5" s="63"/>
      <c r="B5" s="20" t="s">
        <v>59</v>
      </c>
      <c r="C5" s="22">
        <v>1217167</v>
      </c>
    </row>
    <row r="6" s="16" customFormat="1" customHeight="1" spans="1:3">
      <c r="A6" s="63">
        <v>201</v>
      </c>
      <c r="B6" s="46" t="s">
        <v>60</v>
      </c>
      <c r="C6" s="22">
        <v>36267</v>
      </c>
    </row>
    <row r="7" s="16" customFormat="1" customHeight="1" spans="1:3">
      <c r="A7" s="63">
        <v>20103</v>
      </c>
      <c r="B7" s="46" t="s">
        <v>61</v>
      </c>
      <c r="C7" s="22">
        <f>SUM(C8:C9)</f>
        <v>10562</v>
      </c>
    </row>
    <row r="8" s="16" customFormat="1" customHeight="1" spans="1:3">
      <c r="A8" s="63">
        <v>2010301</v>
      </c>
      <c r="B8" s="21" t="s">
        <v>62</v>
      </c>
      <c r="C8" s="22">
        <v>102</v>
      </c>
    </row>
    <row r="9" s="16" customFormat="1" customHeight="1" spans="1:3">
      <c r="A9" s="63">
        <v>2010302</v>
      </c>
      <c r="B9" s="21" t="s">
        <v>63</v>
      </c>
      <c r="C9" s="22">
        <v>10460</v>
      </c>
    </row>
    <row r="10" s="16" customFormat="1" customHeight="1" spans="1:3">
      <c r="A10" s="63">
        <v>20105</v>
      </c>
      <c r="B10" s="46" t="s">
        <v>64</v>
      </c>
      <c r="C10" s="22">
        <f>SUM(C11:C11)</f>
        <v>125</v>
      </c>
    </row>
    <row r="11" s="16" customFormat="1" customHeight="1" spans="1:3">
      <c r="A11" s="63">
        <v>2010599</v>
      </c>
      <c r="B11" s="21" t="s">
        <v>65</v>
      </c>
      <c r="C11" s="22">
        <v>125</v>
      </c>
    </row>
    <row r="12" s="16" customFormat="1" customHeight="1" spans="1:3">
      <c r="A12" s="63">
        <v>20106</v>
      </c>
      <c r="B12" s="46" t="s">
        <v>66</v>
      </c>
      <c r="C12" s="22">
        <f>SUM(C13:C16)</f>
        <v>4699</v>
      </c>
    </row>
    <row r="13" s="16" customFormat="1" customHeight="1" spans="1:3">
      <c r="A13" s="63">
        <v>2010601</v>
      </c>
      <c r="B13" s="21" t="s">
        <v>62</v>
      </c>
      <c r="C13" s="22">
        <v>7</v>
      </c>
    </row>
    <row r="14" s="16" customFormat="1" customHeight="1" spans="1:3">
      <c r="A14" s="63">
        <v>2010602</v>
      </c>
      <c r="B14" s="21" t="s">
        <v>63</v>
      </c>
      <c r="C14" s="22">
        <v>1413</v>
      </c>
    </row>
    <row r="15" s="16" customFormat="1" customHeight="1" spans="1:3">
      <c r="A15" s="63">
        <v>2010607</v>
      </c>
      <c r="B15" s="21" t="s">
        <v>67</v>
      </c>
      <c r="C15" s="22">
        <v>3104</v>
      </c>
    </row>
    <row r="16" s="16" customFormat="1" customHeight="1" spans="1:3">
      <c r="A16" s="63">
        <v>2010608</v>
      </c>
      <c r="B16" s="21" t="s">
        <v>68</v>
      </c>
      <c r="C16" s="22">
        <v>175</v>
      </c>
    </row>
    <row r="17" s="16" customFormat="1" customHeight="1" spans="1:3">
      <c r="A17" s="63">
        <v>20107</v>
      </c>
      <c r="B17" s="46" t="s">
        <v>69</v>
      </c>
      <c r="C17" s="22">
        <f>SUM(C18:C19)</f>
        <v>5981</v>
      </c>
    </row>
    <row r="18" s="16" customFormat="1" customHeight="1" spans="1:3">
      <c r="A18" s="63">
        <v>2010702</v>
      </c>
      <c r="B18" s="21" t="s">
        <v>63</v>
      </c>
      <c r="C18" s="22">
        <v>247</v>
      </c>
    </row>
    <row r="19" s="16" customFormat="1" customHeight="1" spans="1:3">
      <c r="A19" s="63">
        <v>2010710</v>
      </c>
      <c r="B19" s="21" t="s">
        <v>70</v>
      </c>
      <c r="C19" s="22">
        <v>5734</v>
      </c>
    </row>
    <row r="20" s="16" customFormat="1" customHeight="1" spans="1:3">
      <c r="A20" s="63">
        <v>20108</v>
      </c>
      <c r="B20" s="46" t="s">
        <v>71</v>
      </c>
      <c r="C20" s="22">
        <f>SUM(C21:C22)</f>
        <v>585</v>
      </c>
    </row>
    <row r="21" s="16" customFormat="1" customHeight="1" spans="1:3">
      <c r="A21" s="63">
        <v>2010801</v>
      </c>
      <c r="B21" s="21" t="s">
        <v>62</v>
      </c>
      <c r="C21" s="22">
        <v>5</v>
      </c>
    </row>
    <row r="22" s="16" customFormat="1" customHeight="1" spans="1:3">
      <c r="A22" s="63">
        <v>2010802</v>
      </c>
      <c r="B22" s="21" t="s">
        <v>63</v>
      </c>
      <c r="C22" s="22">
        <v>580</v>
      </c>
    </row>
    <row r="23" s="16" customFormat="1" customHeight="1" spans="1:3">
      <c r="A23" s="63">
        <v>20111</v>
      </c>
      <c r="B23" s="46" t="s">
        <v>72</v>
      </c>
      <c r="C23" s="22">
        <f>SUM(C24:C25)</f>
        <v>326</v>
      </c>
    </row>
    <row r="24" s="16" customFormat="1" customHeight="1" spans="1:3">
      <c r="A24" s="63">
        <v>2011101</v>
      </c>
      <c r="B24" s="21" t="s">
        <v>62</v>
      </c>
      <c r="C24" s="22">
        <v>18</v>
      </c>
    </row>
    <row r="25" s="16" customFormat="1" customHeight="1" spans="1:3">
      <c r="A25" s="63">
        <v>2011102</v>
      </c>
      <c r="B25" s="21" t="s">
        <v>63</v>
      </c>
      <c r="C25" s="22">
        <v>308</v>
      </c>
    </row>
    <row r="26" s="16" customFormat="1" customHeight="1" spans="1:3">
      <c r="A26" s="63">
        <v>20113</v>
      </c>
      <c r="B26" s="46" t="s">
        <v>73</v>
      </c>
      <c r="C26" s="22">
        <f>SUM(C27:C29)</f>
        <v>11883</v>
      </c>
    </row>
    <row r="27" s="16" customFormat="1" customHeight="1" spans="1:3">
      <c r="A27" s="63">
        <v>2011301</v>
      </c>
      <c r="B27" s="21" t="s">
        <v>62</v>
      </c>
      <c r="C27" s="22">
        <v>206</v>
      </c>
    </row>
    <row r="28" s="16" customFormat="1" customHeight="1" spans="1:3">
      <c r="A28" s="63">
        <v>2011302</v>
      </c>
      <c r="B28" s="21" t="s">
        <v>63</v>
      </c>
      <c r="C28" s="22">
        <v>11577</v>
      </c>
    </row>
    <row r="29" s="16" customFormat="1" customHeight="1" spans="1:3">
      <c r="A29" s="63">
        <v>2011399</v>
      </c>
      <c r="B29" s="21" t="s">
        <v>74</v>
      </c>
      <c r="C29" s="22">
        <v>100</v>
      </c>
    </row>
    <row r="30" s="16" customFormat="1" customHeight="1" spans="1:3">
      <c r="A30" s="63">
        <v>20131</v>
      </c>
      <c r="B30" s="46" t="s">
        <v>75</v>
      </c>
      <c r="C30" s="22">
        <f>SUM(C31:C32)</f>
        <v>493</v>
      </c>
    </row>
    <row r="31" s="16" customFormat="1" customHeight="1" spans="1:3">
      <c r="A31" s="63">
        <v>2013101</v>
      </c>
      <c r="B31" s="21" t="s">
        <v>62</v>
      </c>
      <c r="C31" s="22">
        <v>7</v>
      </c>
    </row>
    <row r="32" s="16" customFormat="1" customHeight="1" spans="1:3">
      <c r="A32" s="63">
        <v>2013102</v>
      </c>
      <c r="B32" s="21" t="s">
        <v>63</v>
      </c>
      <c r="C32" s="22">
        <v>486</v>
      </c>
    </row>
    <row r="33" s="16" customFormat="1" customHeight="1" spans="1:3">
      <c r="A33" s="63">
        <v>20132</v>
      </c>
      <c r="B33" s="46" t="s">
        <v>76</v>
      </c>
      <c r="C33" s="22">
        <f>SUM(C34:C35)</f>
        <v>91</v>
      </c>
    </row>
    <row r="34" s="16" customFormat="1" customHeight="1" spans="1:3">
      <c r="A34" s="63">
        <v>2013202</v>
      </c>
      <c r="B34" s="21" t="s">
        <v>63</v>
      </c>
      <c r="C34" s="22">
        <v>20</v>
      </c>
    </row>
    <row r="35" s="16" customFormat="1" customHeight="1" spans="1:3">
      <c r="A35" s="63">
        <v>2013299</v>
      </c>
      <c r="B35" s="21" t="s">
        <v>77</v>
      </c>
      <c r="C35" s="22">
        <v>71</v>
      </c>
    </row>
    <row r="36" s="16" customFormat="1" customHeight="1" spans="1:3">
      <c r="A36" s="63">
        <v>20133</v>
      </c>
      <c r="B36" s="46" t="s">
        <v>78</v>
      </c>
      <c r="C36" s="22">
        <f>SUM(C37:C38)</f>
        <v>761</v>
      </c>
    </row>
    <row r="37" s="16" customFormat="1" customHeight="1" spans="1:3">
      <c r="A37" s="63">
        <v>2013301</v>
      </c>
      <c r="B37" s="21" t="s">
        <v>62</v>
      </c>
      <c r="C37" s="22">
        <v>3</v>
      </c>
    </row>
    <row r="38" s="16" customFormat="1" customHeight="1" spans="1:3">
      <c r="A38" s="63">
        <v>2013302</v>
      </c>
      <c r="B38" s="21" t="s">
        <v>63</v>
      </c>
      <c r="C38" s="22">
        <v>758</v>
      </c>
    </row>
    <row r="39" s="16" customFormat="1" customHeight="1" spans="1:3">
      <c r="A39" s="63">
        <v>20138</v>
      </c>
      <c r="B39" s="46" t="s">
        <v>79</v>
      </c>
      <c r="C39" s="22">
        <f>SUM(C40:C41)</f>
        <v>761</v>
      </c>
    </row>
    <row r="40" s="16" customFormat="1" customHeight="1" spans="1:3">
      <c r="A40" s="63">
        <v>2013802</v>
      </c>
      <c r="B40" s="21" t="s">
        <v>63</v>
      </c>
      <c r="C40" s="22">
        <v>751</v>
      </c>
    </row>
    <row r="41" s="16" customFormat="1" customHeight="1" spans="1:3">
      <c r="A41" s="63">
        <v>2013804</v>
      </c>
      <c r="B41" s="21" t="s">
        <v>80</v>
      </c>
      <c r="C41" s="22">
        <v>10</v>
      </c>
    </row>
    <row r="42" s="16" customFormat="1" customHeight="1" spans="1:3">
      <c r="A42" s="63">
        <v>203</v>
      </c>
      <c r="B42" s="46" t="s">
        <v>81</v>
      </c>
      <c r="C42" s="22">
        <v>105</v>
      </c>
    </row>
    <row r="43" s="16" customFormat="1" customHeight="1" spans="1:3">
      <c r="A43" s="63">
        <v>20306</v>
      </c>
      <c r="B43" s="46" t="s">
        <v>82</v>
      </c>
      <c r="C43" s="22">
        <f>SUM(C44:C44)</f>
        <v>105</v>
      </c>
    </row>
    <row r="44" s="16" customFormat="1" customHeight="1" spans="1:3">
      <c r="A44" s="63">
        <v>2030699</v>
      </c>
      <c r="B44" s="21" t="s">
        <v>83</v>
      </c>
      <c r="C44" s="22">
        <v>105</v>
      </c>
    </row>
    <row r="45" s="16" customFormat="1" customHeight="1" spans="1:3">
      <c r="A45" s="63">
        <v>204</v>
      </c>
      <c r="B45" s="46" t="s">
        <v>84</v>
      </c>
      <c r="C45" s="22">
        <v>13321</v>
      </c>
    </row>
    <row r="46" s="16" customFormat="1" customHeight="1" spans="1:3">
      <c r="A46" s="63">
        <v>20402</v>
      </c>
      <c r="B46" s="46" t="s">
        <v>85</v>
      </c>
      <c r="C46" s="22">
        <f>SUM(C47:C47)</f>
        <v>12837</v>
      </c>
    </row>
    <row r="47" s="16" customFormat="1" customHeight="1" spans="1:3">
      <c r="A47" s="63">
        <v>2040202</v>
      </c>
      <c r="B47" s="21" t="s">
        <v>63</v>
      </c>
      <c r="C47" s="22">
        <v>12837</v>
      </c>
    </row>
    <row r="48" s="16" customFormat="1" customHeight="1" spans="1:3">
      <c r="A48" s="63">
        <v>20404</v>
      </c>
      <c r="B48" s="46" t="s">
        <v>86</v>
      </c>
      <c r="C48" s="22">
        <f>SUM(C49:C49)</f>
        <v>190</v>
      </c>
    </row>
    <row r="49" s="16" customFormat="1" customHeight="1" spans="1:3">
      <c r="A49" s="63">
        <v>2040402</v>
      </c>
      <c r="B49" s="21" t="s">
        <v>63</v>
      </c>
      <c r="C49" s="22">
        <v>190</v>
      </c>
    </row>
    <row r="50" s="16" customFormat="1" customHeight="1" spans="1:3">
      <c r="A50" s="63">
        <v>20405</v>
      </c>
      <c r="B50" s="46" t="s">
        <v>87</v>
      </c>
      <c r="C50" s="22">
        <f>SUM(C51:C51)</f>
        <v>294</v>
      </c>
    </row>
    <row r="51" s="16" customFormat="1" customHeight="1" spans="1:3">
      <c r="A51" s="63">
        <v>2040502</v>
      </c>
      <c r="B51" s="21" t="s">
        <v>63</v>
      </c>
      <c r="C51" s="22">
        <v>294</v>
      </c>
    </row>
    <row r="52" s="16" customFormat="1" customHeight="1" spans="1:3">
      <c r="A52" s="63">
        <v>205</v>
      </c>
      <c r="B52" s="46" t="s">
        <v>88</v>
      </c>
      <c r="C52" s="22">
        <v>231</v>
      </c>
    </row>
    <row r="53" s="16" customFormat="1" customHeight="1" spans="1:3">
      <c r="A53" s="63">
        <v>20502</v>
      </c>
      <c r="B53" s="46" t="s">
        <v>89</v>
      </c>
      <c r="C53" s="22">
        <f>SUM(C54:C54)</f>
        <v>231</v>
      </c>
    </row>
    <row r="54" s="16" customFormat="1" customHeight="1" spans="1:3">
      <c r="A54" s="63">
        <v>2050202</v>
      </c>
      <c r="B54" s="21" t="s">
        <v>90</v>
      </c>
      <c r="C54" s="22">
        <v>231</v>
      </c>
    </row>
    <row r="55" s="16" customFormat="1" customHeight="1" spans="1:3">
      <c r="A55" s="63">
        <v>206</v>
      </c>
      <c r="B55" s="46" t="s">
        <v>91</v>
      </c>
      <c r="C55" s="22">
        <v>365421</v>
      </c>
    </row>
    <row r="56" s="16" customFormat="1" customHeight="1" spans="1:3">
      <c r="A56" s="63">
        <v>20601</v>
      </c>
      <c r="B56" s="46" t="s">
        <v>92</v>
      </c>
      <c r="C56" s="22">
        <f>SUM(C57:C58)</f>
        <v>26</v>
      </c>
    </row>
    <row r="57" s="16" customFormat="1" customHeight="1" spans="1:3">
      <c r="A57" s="63">
        <v>2060101</v>
      </c>
      <c r="B57" s="21" t="s">
        <v>62</v>
      </c>
      <c r="C57" s="22">
        <v>3</v>
      </c>
    </row>
    <row r="58" s="16" customFormat="1" customHeight="1" spans="1:3">
      <c r="A58" s="63">
        <v>2060102</v>
      </c>
      <c r="B58" s="21" t="s">
        <v>63</v>
      </c>
      <c r="C58" s="22">
        <v>23</v>
      </c>
    </row>
    <row r="59" s="16" customFormat="1" customHeight="1" spans="1:3">
      <c r="A59" s="63">
        <v>20604</v>
      </c>
      <c r="B59" s="46" t="s">
        <v>93</v>
      </c>
      <c r="C59" s="22">
        <f>SUM(C60:C61)</f>
        <v>365379</v>
      </c>
    </row>
    <row r="60" s="16" customFormat="1" customHeight="1" spans="1:3">
      <c r="A60" s="63">
        <v>2060404</v>
      </c>
      <c r="B60" s="21" t="s">
        <v>94</v>
      </c>
      <c r="C60" s="22">
        <v>350821</v>
      </c>
    </row>
    <row r="61" s="16" customFormat="1" customHeight="1" spans="1:3">
      <c r="A61" s="63">
        <v>2060499</v>
      </c>
      <c r="B61" s="21" t="s">
        <v>95</v>
      </c>
      <c r="C61" s="22">
        <v>14558</v>
      </c>
    </row>
    <row r="62" s="16" customFormat="1" customHeight="1" spans="1:3">
      <c r="A62" s="63">
        <v>20699</v>
      </c>
      <c r="B62" s="46" t="s">
        <v>96</v>
      </c>
      <c r="C62" s="22">
        <f>SUM(C63:C63)</f>
        <v>16</v>
      </c>
    </row>
    <row r="63" s="16" customFormat="1" customHeight="1" spans="1:3">
      <c r="A63" s="63">
        <v>2069999</v>
      </c>
      <c r="B63" s="21" t="s">
        <v>97</v>
      </c>
      <c r="C63" s="22">
        <v>16</v>
      </c>
    </row>
    <row r="64" s="16" customFormat="1" customHeight="1" spans="1:3">
      <c r="A64" s="63">
        <v>207</v>
      </c>
      <c r="B64" s="46" t="s">
        <v>98</v>
      </c>
      <c r="C64" s="22">
        <v>250</v>
      </c>
    </row>
    <row r="65" s="16" customFormat="1" customHeight="1" spans="1:3">
      <c r="A65" s="63">
        <v>20701</v>
      </c>
      <c r="B65" s="46" t="s">
        <v>99</v>
      </c>
      <c r="C65" s="22">
        <f>SUM(C66:C66)</f>
        <v>40</v>
      </c>
    </row>
    <row r="66" s="16" customFormat="1" customHeight="1" spans="1:3">
      <c r="A66" s="63">
        <v>2070199</v>
      </c>
      <c r="B66" s="21" t="s">
        <v>100</v>
      </c>
      <c r="C66" s="22">
        <v>40</v>
      </c>
    </row>
    <row r="67" s="16" customFormat="1" customHeight="1" spans="1:3">
      <c r="A67" s="63">
        <v>20799</v>
      </c>
      <c r="B67" s="46" t="s">
        <v>101</v>
      </c>
      <c r="C67" s="22">
        <f>SUM(C68:C68)</f>
        <v>210</v>
      </c>
    </row>
    <row r="68" s="16" customFormat="1" customHeight="1" spans="1:3">
      <c r="A68" s="63">
        <v>2079903</v>
      </c>
      <c r="B68" s="21" t="s">
        <v>102</v>
      </c>
      <c r="C68" s="22">
        <v>210</v>
      </c>
    </row>
    <row r="69" s="16" customFormat="1" customHeight="1" spans="1:3">
      <c r="A69" s="63">
        <v>208</v>
      </c>
      <c r="B69" s="46" t="s">
        <v>103</v>
      </c>
      <c r="C69" s="22">
        <v>38232</v>
      </c>
    </row>
    <row r="70" s="16" customFormat="1" customHeight="1" spans="1:3">
      <c r="A70" s="63">
        <v>20801</v>
      </c>
      <c r="B70" s="46" t="s">
        <v>104</v>
      </c>
      <c r="C70" s="22">
        <f>SUM(C71:C75)</f>
        <v>31617</v>
      </c>
    </row>
    <row r="71" s="16" customFormat="1" customHeight="1" spans="1:3">
      <c r="A71" s="63">
        <v>2080101</v>
      </c>
      <c r="B71" s="21" t="s">
        <v>62</v>
      </c>
      <c r="C71" s="22">
        <v>22882</v>
      </c>
    </row>
    <row r="72" s="16" customFormat="1" customHeight="1" spans="1:3">
      <c r="A72" s="63">
        <v>2080102</v>
      </c>
      <c r="B72" s="21" t="s">
        <v>63</v>
      </c>
      <c r="C72" s="22">
        <v>279</v>
      </c>
    </row>
    <row r="73" s="16" customFormat="1" customHeight="1" spans="1:3">
      <c r="A73" s="63">
        <v>2080114</v>
      </c>
      <c r="B73" s="21" t="s">
        <v>105</v>
      </c>
      <c r="C73" s="22">
        <v>1274</v>
      </c>
    </row>
    <row r="74" s="16" customFormat="1" customHeight="1" spans="1:3">
      <c r="A74" s="63">
        <v>2080116</v>
      </c>
      <c r="B74" s="21" t="s">
        <v>106</v>
      </c>
      <c r="C74" s="22">
        <v>2025</v>
      </c>
    </row>
    <row r="75" s="16" customFormat="1" customHeight="1" spans="1:3">
      <c r="A75" s="63">
        <v>2080199</v>
      </c>
      <c r="B75" s="21" t="s">
        <v>107</v>
      </c>
      <c r="C75" s="22">
        <v>5157</v>
      </c>
    </row>
    <row r="76" s="16" customFormat="1" customHeight="1" spans="1:3">
      <c r="A76" s="63">
        <v>20802</v>
      </c>
      <c r="B76" s="46" t="s">
        <v>108</v>
      </c>
      <c r="C76" s="22">
        <f>SUM(C77:C77)</f>
        <v>27</v>
      </c>
    </row>
    <row r="77" s="16" customFormat="1" customHeight="1" spans="1:3">
      <c r="A77" s="63">
        <v>2080202</v>
      </c>
      <c r="B77" s="21" t="s">
        <v>63</v>
      </c>
      <c r="C77" s="22">
        <v>27</v>
      </c>
    </row>
    <row r="78" s="16" customFormat="1" customHeight="1" spans="1:3">
      <c r="A78" s="63">
        <v>20805</v>
      </c>
      <c r="B78" s="46" t="s">
        <v>109</v>
      </c>
      <c r="C78" s="22">
        <f>SUM(C79:C79)</f>
        <v>301</v>
      </c>
    </row>
    <row r="79" s="16" customFormat="1" customHeight="1" spans="1:3">
      <c r="A79" s="63">
        <v>2080502</v>
      </c>
      <c r="B79" s="21" t="s">
        <v>110</v>
      </c>
      <c r="C79" s="22">
        <v>301</v>
      </c>
    </row>
    <row r="80" s="16" customFormat="1" customHeight="1" spans="1:3">
      <c r="A80" s="63">
        <v>20808</v>
      </c>
      <c r="B80" s="46" t="s">
        <v>111</v>
      </c>
      <c r="C80" s="22">
        <f>SUM(C81:C81)</f>
        <v>1</v>
      </c>
    </row>
    <row r="81" s="16" customFormat="1" customHeight="1" spans="1:3">
      <c r="A81" s="63">
        <v>2080801</v>
      </c>
      <c r="B81" s="21" t="s">
        <v>112</v>
      </c>
      <c r="C81" s="22">
        <v>1</v>
      </c>
    </row>
    <row r="82" s="16" customFormat="1" customHeight="1" spans="1:3">
      <c r="A82" s="63">
        <v>20899</v>
      </c>
      <c r="B82" s="46" t="s">
        <v>113</v>
      </c>
      <c r="C82" s="22">
        <f>C83</f>
        <v>6286</v>
      </c>
    </row>
    <row r="83" s="16" customFormat="1" customHeight="1" spans="1:3">
      <c r="A83" s="63">
        <v>2089999</v>
      </c>
      <c r="B83" s="21" t="s">
        <v>114</v>
      </c>
      <c r="C83" s="22">
        <v>6286</v>
      </c>
    </row>
    <row r="84" s="16" customFormat="1" customHeight="1" spans="1:3">
      <c r="A84" s="63">
        <v>210</v>
      </c>
      <c r="B84" s="46" t="s">
        <v>115</v>
      </c>
      <c r="C84" s="22">
        <v>238</v>
      </c>
    </row>
    <row r="85" s="16" customFormat="1" customHeight="1" spans="1:3">
      <c r="A85" s="63">
        <v>21004</v>
      </c>
      <c r="B85" s="46" t="s">
        <v>116</v>
      </c>
      <c r="C85" s="22">
        <f>SUM(C86:C87)</f>
        <v>158</v>
      </c>
    </row>
    <row r="86" s="16" customFormat="1" customHeight="1" spans="1:3">
      <c r="A86" s="63">
        <v>2100409</v>
      </c>
      <c r="B86" s="21" t="s">
        <v>117</v>
      </c>
      <c r="C86" s="22">
        <v>8</v>
      </c>
    </row>
    <row r="87" s="16" customFormat="1" customHeight="1" spans="1:3">
      <c r="A87" s="63">
        <v>2100410</v>
      </c>
      <c r="B87" s="21" t="s">
        <v>118</v>
      </c>
      <c r="C87" s="22">
        <v>150</v>
      </c>
    </row>
    <row r="88" s="16" customFormat="1" customHeight="1" spans="1:3">
      <c r="A88" s="63">
        <v>21006</v>
      </c>
      <c r="B88" s="46" t="s">
        <v>119</v>
      </c>
      <c r="C88" s="22">
        <f>SUM(C89:C89)</f>
        <v>80</v>
      </c>
    </row>
    <row r="89" s="16" customFormat="1" customHeight="1" spans="1:3">
      <c r="A89" s="63">
        <v>2100601</v>
      </c>
      <c r="B89" s="21" t="s">
        <v>120</v>
      </c>
      <c r="C89" s="22">
        <v>80</v>
      </c>
    </row>
    <row r="90" s="16" customFormat="1" customHeight="1" spans="1:3">
      <c r="A90" s="63">
        <v>211</v>
      </c>
      <c r="B90" s="46" t="s">
        <v>121</v>
      </c>
      <c r="C90" s="22">
        <v>487</v>
      </c>
    </row>
    <row r="91" s="16" customFormat="1" customHeight="1" spans="1:3">
      <c r="A91" s="63">
        <v>21101</v>
      </c>
      <c r="B91" s="46" t="s">
        <v>122</v>
      </c>
      <c r="C91" s="22">
        <f>SUM(C92:C92)</f>
        <v>438</v>
      </c>
    </row>
    <row r="92" s="16" customFormat="1" customHeight="1" spans="1:3">
      <c r="A92" s="63">
        <v>2110102</v>
      </c>
      <c r="B92" s="21" t="s">
        <v>63</v>
      </c>
      <c r="C92" s="22">
        <v>438</v>
      </c>
    </row>
    <row r="93" s="16" customFormat="1" customHeight="1" spans="1:3">
      <c r="A93" s="63">
        <v>21103</v>
      </c>
      <c r="B93" s="46" t="s">
        <v>123</v>
      </c>
      <c r="C93" s="22">
        <f>SUM(C94:C94)</f>
        <v>49</v>
      </c>
    </row>
    <row r="94" s="16" customFormat="1" customHeight="1" spans="1:3">
      <c r="A94" s="63">
        <v>2110301</v>
      </c>
      <c r="B94" s="21" t="s">
        <v>124</v>
      </c>
      <c r="C94" s="22">
        <v>49</v>
      </c>
    </row>
    <row r="95" s="16" customFormat="1" customHeight="1" spans="1:3">
      <c r="A95" s="63">
        <v>212</v>
      </c>
      <c r="B95" s="46" t="s">
        <v>125</v>
      </c>
      <c r="C95" s="22">
        <v>290867</v>
      </c>
    </row>
    <row r="96" s="16" customFormat="1" customHeight="1" spans="1:3">
      <c r="A96" s="63">
        <v>21201</v>
      </c>
      <c r="B96" s="46" t="s">
        <v>126</v>
      </c>
      <c r="C96" s="22">
        <f>SUM(C97:C100)</f>
        <v>3431</v>
      </c>
    </row>
    <row r="97" s="16" customFormat="1" customHeight="1" spans="1:3">
      <c r="A97" s="63">
        <v>2120101</v>
      </c>
      <c r="B97" s="21" t="s">
        <v>62</v>
      </c>
      <c r="C97" s="22">
        <v>18</v>
      </c>
    </row>
    <row r="98" s="16" customFormat="1" customHeight="1" spans="1:3">
      <c r="A98" s="63">
        <v>2120102</v>
      </c>
      <c r="B98" s="21" t="s">
        <v>63</v>
      </c>
      <c r="C98" s="22">
        <v>755</v>
      </c>
    </row>
    <row r="99" s="16" customFormat="1" customHeight="1" spans="1:3">
      <c r="A99" s="63">
        <v>2120104</v>
      </c>
      <c r="B99" s="21" t="s">
        <v>127</v>
      </c>
      <c r="C99" s="22">
        <v>1435</v>
      </c>
    </row>
    <row r="100" s="16" customFormat="1" customHeight="1" spans="1:3">
      <c r="A100" s="63">
        <v>2120106</v>
      </c>
      <c r="B100" s="21" t="s">
        <v>128</v>
      </c>
      <c r="C100" s="22">
        <v>1223</v>
      </c>
    </row>
    <row r="101" s="16" customFormat="1" customHeight="1" spans="1:3">
      <c r="A101" s="63">
        <v>21202</v>
      </c>
      <c r="B101" s="46" t="s">
        <v>129</v>
      </c>
      <c r="C101" s="22">
        <f>C102</f>
        <v>1808</v>
      </c>
    </row>
    <row r="102" s="16" customFormat="1" customHeight="1" spans="1:3">
      <c r="A102" s="63">
        <v>2120201</v>
      </c>
      <c r="B102" s="21" t="s">
        <v>130</v>
      </c>
      <c r="C102" s="22">
        <v>1808</v>
      </c>
    </row>
    <row r="103" s="16" customFormat="1" customHeight="1" spans="1:3">
      <c r="A103" s="63">
        <v>21203</v>
      </c>
      <c r="B103" s="46" t="s">
        <v>131</v>
      </c>
      <c r="C103" s="22">
        <f>SUM(C104:C104)</f>
        <v>225467</v>
      </c>
    </row>
    <row r="104" s="16" customFormat="1" customHeight="1" spans="1:3">
      <c r="A104" s="63">
        <v>2120399</v>
      </c>
      <c r="B104" s="21" t="s">
        <v>132</v>
      </c>
      <c r="C104" s="22">
        <v>225467</v>
      </c>
    </row>
    <row r="105" s="16" customFormat="1" customHeight="1" spans="1:3">
      <c r="A105" s="63">
        <v>21205</v>
      </c>
      <c r="B105" s="46" t="s">
        <v>133</v>
      </c>
      <c r="C105" s="22">
        <f>C106</f>
        <v>22564</v>
      </c>
    </row>
    <row r="106" s="16" customFormat="1" customHeight="1" spans="1:3">
      <c r="A106" s="63">
        <v>2120501</v>
      </c>
      <c r="B106" s="21" t="s">
        <v>134</v>
      </c>
      <c r="C106" s="22">
        <v>22564</v>
      </c>
    </row>
    <row r="107" s="16" customFormat="1" customHeight="1" spans="1:3">
      <c r="A107" s="63">
        <v>21299</v>
      </c>
      <c r="B107" s="46" t="s">
        <v>135</v>
      </c>
      <c r="C107" s="22">
        <f>C108</f>
        <v>37597</v>
      </c>
    </row>
    <row r="108" s="16" customFormat="1" customHeight="1" spans="1:3">
      <c r="A108" s="63">
        <v>2129999</v>
      </c>
      <c r="B108" s="21" t="s">
        <v>136</v>
      </c>
      <c r="C108" s="22">
        <v>37597</v>
      </c>
    </row>
    <row r="109" s="16" customFormat="1" customHeight="1" spans="1:3">
      <c r="A109" s="63">
        <v>213</v>
      </c>
      <c r="B109" s="46" t="s">
        <v>137</v>
      </c>
      <c r="C109" s="22">
        <v>3963</v>
      </c>
    </row>
    <row r="110" s="16" customFormat="1" customHeight="1" spans="1:3">
      <c r="A110" s="63">
        <v>21301</v>
      </c>
      <c r="B110" s="46" t="s">
        <v>138</v>
      </c>
      <c r="C110" s="22">
        <f>SUM(C111:C112)</f>
        <v>606</v>
      </c>
    </row>
    <row r="111" s="16" customFormat="1" customHeight="1" spans="1:3">
      <c r="A111" s="63">
        <v>2130125</v>
      </c>
      <c r="B111" s="21" t="s">
        <v>139</v>
      </c>
      <c r="C111" s="22">
        <v>56</v>
      </c>
    </row>
    <row r="112" s="16" customFormat="1" customHeight="1" spans="1:3">
      <c r="A112" s="63">
        <v>2130199</v>
      </c>
      <c r="B112" s="21" t="s">
        <v>140</v>
      </c>
      <c r="C112" s="22">
        <v>550</v>
      </c>
    </row>
    <row r="113" s="16" customFormat="1" customHeight="1" spans="1:3">
      <c r="A113" s="63">
        <v>21305</v>
      </c>
      <c r="B113" s="46" t="s">
        <v>141</v>
      </c>
      <c r="C113" s="22">
        <f>SUM(C114:C114)</f>
        <v>3357</v>
      </c>
    </row>
    <row r="114" s="16" customFormat="1" customHeight="1" spans="1:3">
      <c r="A114" s="63">
        <v>2130502</v>
      </c>
      <c r="B114" s="21" t="s">
        <v>63</v>
      </c>
      <c r="C114" s="22">
        <v>3357</v>
      </c>
    </row>
    <row r="115" s="16" customFormat="1" customHeight="1" spans="1:3">
      <c r="A115" s="63">
        <v>214</v>
      </c>
      <c r="B115" s="46" t="s">
        <v>142</v>
      </c>
      <c r="C115" s="22">
        <v>10</v>
      </c>
    </row>
    <row r="116" s="16" customFormat="1" customHeight="1" spans="1:3">
      <c r="A116" s="63">
        <v>21402</v>
      </c>
      <c r="B116" s="46" t="s">
        <v>143</v>
      </c>
      <c r="C116" s="22">
        <f>SUM(C117:C117)</f>
        <v>10</v>
      </c>
    </row>
    <row r="117" s="16" customFormat="1" customHeight="1" spans="1:3">
      <c r="A117" s="63">
        <v>2140299</v>
      </c>
      <c r="B117" s="21" t="s">
        <v>144</v>
      </c>
      <c r="C117" s="22">
        <v>10</v>
      </c>
    </row>
    <row r="118" s="16" customFormat="1" customHeight="1" spans="1:3">
      <c r="A118" s="63">
        <v>215</v>
      </c>
      <c r="B118" s="46" t="s">
        <v>145</v>
      </c>
      <c r="C118" s="22">
        <v>446995</v>
      </c>
    </row>
    <row r="119" s="16" customFormat="1" customHeight="1" spans="1:3">
      <c r="A119" s="63">
        <v>21502</v>
      </c>
      <c r="B119" s="46" t="s">
        <v>146</v>
      </c>
      <c r="C119" s="22">
        <f>SUM(C120:C120)</f>
        <v>7650</v>
      </c>
    </row>
    <row r="120" s="16" customFormat="1" customHeight="1" spans="1:3">
      <c r="A120" s="63">
        <v>2150299</v>
      </c>
      <c r="B120" s="21" t="s">
        <v>147</v>
      </c>
      <c r="C120" s="22">
        <v>7650</v>
      </c>
    </row>
    <row r="121" s="16" customFormat="1" customHeight="1" spans="1:3">
      <c r="A121" s="63">
        <v>21505</v>
      </c>
      <c r="B121" s="46" t="s">
        <v>148</v>
      </c>
      <c r="C121" s="22">
        <f>SUM(C122:C122)</f>
        <v>19380</v>
      </c>
    </row>
    <row r="122" s="16" customFormat="1" customHeight="1" spans="1:3">
      <c r="A122" s="63">
        <v>2150517</v>
      </c>
      <c r="B122" s="21" t="s">
        <v>149</v>
      </c>
      <c r="C122" s="22">
        <v>19380</v>
      </c>
    </row>
    <row r="123" s="16" customFormat="1" customHeight="1" spans="1:3">
      <c r="A123" s="63">
        <v>21507</v>
      </c>
      <c r="B123" s="46" t="s">
        <v>150</v>
      </c>
      <c r="C123" s="22">
        <f>SUM(C124:C126)</f>
        <v>257726</v>
      </c>
    </row>
    <row r="124" s="16" customFormat="1" customHeight="1" spans="1:3">
      <c r="A124" s="63">
        <v>2150701</v>
      </c>
      <c r="B124" s="21" t="s">
        <v>62</v>
      </c>
      <c r="C124" s="22">
        <v>1</v>
      </c>
    </row>
    <row r="125" s="16" customFormat="1" customHeight="1" spans="1:3">
      <c r="A125" s="63">
        <v>2150702</v>
      </c>
      <c r="B125" s="21" t="s">
        <v>63</v>
      </c>
      <c r="C125" s="22">
        <v>41</v>
      </c>
    </row>
    <row r="126" s="16" customFormat="1" customHeight="1" spans="1:3">
      <c r="A126" s="63">
        <v>2150799</v>
      </c>
      <c r="B126" s="21" t="s">
        <v>151</v>
      </c>
      <c r="C126" s="22">
        <v>257684</v>
      </c>
    </row>
    <row r="127" s="16" customFormat="1" customHeight="1" spans="1:3">
      <c r="A127" s="63">
        <v>21508</v>
      </c>
      <c r="B127" s="46" t="s">
        <v>152</v>
      </c>
      <c r="C127" s="22">
        <f>SUM(C128:C128)</f>
        <v>154784</v>
      </c>
    </row>
    <row r="128" s="16" customFormat="1" customHeight="1" spans="1:3">
      <c r="A128" s="63">
        <v>2150805</v>
      </c>
      <c r="B128" s="21" t="s">
        <v>153</v>
      </c>
      <c r="C128" s="22">
        <v>154784</v>
      </c>
    </row>
    <row r="129" s="16" customFormat="1" customHeight="1" spans="1:3">
      <c r="A129" s="63">
        <v>21599</v>
      </c>
      <c r="B129" s="46" t="s">
        <v>154</v>
      </c>
      <c r="C129" s="22">
        <f>SUM(C130:C131)</f>
        <v>7455</v>
      </c>
    </row>
    <row r="130" s="16" customFormat="1" customHeight="1" spans="1:3">
      <c r="A130" s="63">
        <v>2159904</v>
      </c>
      <c r="B130" s="21" t="s">
        <v>155</v>
      </c>
      <c r="C130" s="22">
        <v>3706</v>
      </c>
    </row>
    <row r="131" s="16" customFormat="1" customHeight="1" spans="1:3">
      <c r="A131" s="63">
        <v>2159999</v>
      </c>
      <c r="B131" s="21" t="s">
        <v>156</v>
      </c>
      <c r="C131" s="22">
        <v>3749</v>
      </c>
    </row>
    <row r="132" s="16" customFormat="1" customHeight="1" spans="1:3">
      <c r="A132" s="63">
        <v>216</v>
      </c>
      <c r="B132" s="46" t="s">
        <v>157</v>
      </c>
      <c r="C132" s="22">
        <f>SUM(C133,C135,C137)</f>
        <v>8081</v>
      </c>
    </row>
    <row r="133" s="16" customFormat="1" customHeight="1" spans="1:3">
      <c r="A133" s="63">
        <v>21602</v>
      </c>
      <c r="B133" s="46" t="s">
        <v>158</v>
      </c>
      <c r="C133" s="22">
        <f>SUM(C134:C134)</f>
        <v>4491</v>
      </c>
    </row>
    <row r="134" s="16" customFormat="1" customHeight="1" spans="1:3">
      <c r="A134" s="63">
        <v>2160299</v>
      </c>
      <c r="B134" s="21" t="s">
        <v>159</v>
      </c>
      <c r="C134" s="22">
        <v>4491</v>
      </c>
    </row>
    <row r="135" s="16" customFormat="1" customHeight="1" spans="1:3">
      <c r="A135" s="63">
        <v>21606</v>
      </c>
      <c r="B135" s="46" t="s">
        <v>160</v>
      </c>
      <c r="C135" s="22">
        <f>SUM(C136:C136)</f>
        <v>1737</v>
      </c>
    </row>
    <row r="136" s="16" customFormat="1" customHeight="1" spans="1:3">
      <c r="A136" s="63">
        <v>2160699</v>
      </c>
      <c r="B136" s="21" t="s">
        <v>161</v>
      </c>
      <c r="C136" s="22">
        <v>1737</v>
      </c>
    </row>
    <row r="137" s="16" customFormat="1" customHeight="1" spans="1:3">
      <c r="A137" s="63">
        <v>21699</v>
      </c>
      <c r="B137" s="46" t="s">
        <v>162</v>
      </c>
      <c r="C137" s="22">
        <f>SUM(C138:C139)</f>
        <v>1853</v>
      </c>
    </row>
    <row r="138" s="16" customFormat="1" customHeight="1" spans="1:3">
      <c r="A138" s="63">
        <v>2169901</v>
      </c>
      <c r="B138" s="21" t="s">
        <v>163</v>
      </c>
      <c r="C138" s="22">
        <v>1600</v>
      </c>
    </row>
    <row r="139" s="16" customFormat="1" customHeight="1" spans="1:3">
      <c r="A139" s="63">
        <v>2169999</v>
      </c>
      <c r="B139" s="21" t="s">
        <v>164</v>
      </c>
      <c r="C139" s="22">
        <v>253</v>
      </c>
    </row>
    <row r="140" s="16" customFormat="1" customHeight="1" spans="1:3">
      <c r="A140" s="63">
        <v>220</v>
      </c>
      <c r="B140" s="46" t="s">
        <v>165</v>
      </c>
      <c r="C140" s="22">
        <v>842</v>
      </c>
    </row>
    <row r="141" s="16" customFormat="1" customHeight="1" spans="1:3">
      <c r="A141" s="63">
        <v>22001</v>
      </c>
      <c r="B141" s="46" t="s">
        <v>166</v>
      </c>
      <c r="C141" s="22">
        <f>SUM(C142:C145)</f>
        <v>842</v>
      </c>
    </row>
    <row r="142" s="16" customFormat="1" customHeight="1" spans="1:3">
      <c r="A142" s="63">
        <v>2200101</v>
      </c>
      <c r="B142" s="21" t="s">
        <v>62</v>
      </c>
      <c r="C142" s="22">
        <v>2</v>
      </c>
    </row>
    <row r="143" s="16" customFormat="1" customHeight="1" spans="1:3">
      <c r="A143" s="63">
        <v>2200102</v>
      </c>
      <c r="B143" s="21" t="s">
        <v>63</v>
      </c>
      <c r="C143" s="22">
        <v>270</v>
      </c>
    </row>
    <row r="144" s="16" customFormat="1" customHeight="1" spans="1:3">
      <c r="A144" s="63">
        <v>2200109</v>
      </c>
      <c r="B144" s="21" t="s">
        <v>167</v>
      </c>
      <c r="C144" s="22">
        <v>57</v>
      </c>
    </row>
    <row r="145" s="16" customFormat="1" customHeight="1" spans="1:3">
      <c r="A145" s="63">
        <v>2200112</v>
      </c>
      <c r="B145" s="21" t="s">
        <v>168</v>
      </c>
      <c r="C145" s="22">
        <v>513</v>
      </c>
    </row>
    <row r="146" s="16" customFormat="1" customHeight="1" spans="1:3">
      <c r="A146" s="63">
        <v>224</v>
      </c>
      <c r="B146" s="46" t="s">
        <v>169</v>
      </c>
      <c r="C146" s="22">
        <v>3822</v>
      </c>
    </row>
    <row r="147" s="16" customFormat="1" customHeight="1" spans="1:3">
      <c r="A147" s="63">
        <v>22401</v>
      </c>
      <c r="B147" s="46" t="s">
        <v>170</v>
      </c>
      <c r="C147" s="22">
        <f>SUM(C148:C151)</f>
        <v>746</v>
      </c>
    </row>
    <row r="148" s="16" customFormat="1" customHeight="1" spans="1:3">
      <c r="A148" s="63">
        <v>2240101</v>
      </c>
      <c r="B148" s="21" t="s">
        <v>62</v>
      </c>
      <c r="C148" s="22">
        <v>16</v>
      </c>
    </row>
    <row r="149" s="16" customFormat="1" customHeight="1" spans="1:3">
      <c r="A149" s="63">
        <v>2240102</v>
      </c>
      <c r="B149" s="21" t="s">
        <v>63</v>
      </c>
      <c r="C149" s="22">
        <v>153</v>
      </c>
    </row>
    <row r="150" s="16" customFormat="1" customHeight="1" spans="1:3">
      <c r="A150" s="63">
        <v>2240106</v>
      </c>
      <c r="B150" s="21" t="s">
        <v>171</v>
      </c>
      <c r="C150" s="22">
        <v>479</v>
      </c>
    </row>
    <row r="151" s="16" customFormat="1" customHeight="1" spans="1:3">
      <c r="A151" s="63">
        <v>2240109</v>
      </c>
      <c r="B151" s="21" t="s">
        <v>172</v>
      </c>
      <c r="C151" s="22">
        <v>98</v>
      </c>
    </row>
    <row r="152" s="16" customFormat="1" customHeight="1" spans="1:3">
      <c r="A152" s="63">
        <v>22402</v>
      </c>
      <c r="B152" s="46" t="s">
        <v>173</v>
      </c>
      <c r="C152" s="22">
        <f>SUM(C153:C154)</f>
        <v>3076</v>
      </c>
    </row>
    <row r="153" s="16" customFormat="1" customHeight="1" spans="1:3">
      <c r="A153" s="63">
        <v>2240202</v>
      </c>
      <c r="B153" s="21" t="s">
        <v>63</v>
      </c>
      <c r="C153" s="22">
        <v>592</v>
      </c>
    </row>
    <row r="154" s="16" customFormat="1" customHeight="1" spans="1:3">
      <c r="A154" s="63">
        <v>2240204</v>
      </c>
      <c r="B154" s="21" t="s">
        <v>174</v>
      </c>
      <c r="C154" s="22">
        <v>2484</v>
      </c>
    </row>
    <row r="155" s="16" customFormat="1" customHeight="1" spans="1:3">
      <c r="A155" s="63">
        <v>229</v>
      </c>
      <c r="B155" s="46" t="s">
        <v>175</v>
      </c>
      <c r="C155" s="22">
        <f>C156</f>
        <v>307</v>
      </c>
    </row>
    <row r="156" s="16" customFormat="1" customHeight="1" spans="1:3">
      <c r="A156" s="63">
        <v>22999</v>
      </c>
      <c r="B156" s="46" t="s">
        <v>176</v>
      </c>
      <c r="C156" s="22">
        <f>C157</f>
        <v>307</v>
      </c>
    </row>
    <row r="157" s="16" customFormat="1" customHeight="1" spans="1:3">
      <c r="A157" s="63">
        <v>2299999</v>
      </c>
      <c r="B157" s="21" t="s">
        <v>177</v>
      </c>
      <c r="C157" s="22">
        <v>307</v>
      </c>
    </row>
    <row r="158" s="16" customFormat="1" customHeight="1" spans="1:3">
      <c r="A158" s="63">
        <v>232</v>
      </c>
      <c r="B158" s="46" t="s">
        <v>178</v>
      </c>
      <c r="C158" s="22">
        <v>7662</v>
      </c>
    </row>
    <row r="159" s="16" customFormat="1" customHeight="1" spans="1:3">
      <c r="A159" s="63">
        <v>23203</v>
      </c>
      <c r="B159" s="46" t="s">
        <v>179</v>
      </c>
      <c r="C159" s="22">
        <f>SUM(C160:C160)</f>
        <v>7662</v>
      </c>
    </row>
    <row r="160" s="16" customFormat="1" ht="17.25" customHeight="1" spans="1:3">
      <c r="A160" s="63">
        <v>2320301</v>
      </c>
      <c r="B160" s="21" t="s">
        <v>180</v>
      </c>
      <c r="C160" s="22">
        <v>7662</v>
      </c>
    </row>
    <row r="161" s="16" customFormat="1" customHeight="1" spans="1:3">
      <c r="A161" s="63">
        <v>233</v>
      </c>
      <c r="B161" s="46" t="s">
        <v>181</v>
      </c>
      <c r="C161" s="22">
        <v>66</v>
      </c>
    </row>
    <row r="162" s="16" customFormat="1" customHeight="1" spans="1:3">
      <c r="A162" s="63">
        <v>23303</v>
      </c>
      <c r="B162" s="46" t="s">
        <v>182</v>
      </c>
      <c r="C162" s="22">
        <v>66</v>
      </c>
    </row>
  </sheetData>
  <mergeCells count="2">
    <mergeCell ref="A3:C3"/>
    <mergeCell ref="A1:C2"/>
  </mergeCells>
  <printOptions horizontalCentered="1"/>
  <pageMargins left="0.751388888888889" right="0.751388888888889" top="1" bottom="1" header="0.511805555555556" footer="0.511805555555556"/>
  <pageSetup paperSize="9" scale="9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9"/>
  <sheetViews>
    <sheetView workbookViewId="0">
      <selection activeCell="A1" sqref="A1:H1"/>
    </sheetView>
  </sheetViews>
  <sheetFormatPr defaultColWidth="12.1833333333333" defaultRowHeight="15.55" customHeight="1" outlineLevelCol="7"/>
  <cols>
    <col min="1" max="1" width="8.75" style="17" customWidth="1"/>
    <col min="2" max="2" width="19.5" style="17" customWidth="1"/>
    <col min="3" max="3" width="12.875" style="17" customWidth="1"/>
    <col min="4" max="4" width="11.75" style="17" customWidth="1"/>
    <col min="5" max="5" width="10" style="17" customWidth="1"/>
    <col min="6" max="6" width="9.375" style="17" customWidth="1"/>
    <col min="7" max="7" width="8.625" style="17" customWidth="1"/>
    <col min="8" max="8" width="10.125" style="17" customWidth="1"/>
    <col min="9" max="256" width="12.1833333333333" style="16" customWidth="1"/>
    <col min="257" max="16384" width="12.1833333333333" style="16"/>
  </cols>
  <sheetData>
    <row r="1" s="16" customFormat="1" ht="42.75" customHeight="1" spans="1:8">
      <c r="A1" s="49" t="s">
        <v>183</v>
      </c>
      <c r="B1" s="49"/>
      <c r="C1" s="49"/>
      <c r="D1" s="49"/>
      <c r="E1" s="49"/>
      <c r="F1" s="49"/>
      <c r="G1" s="49"/>
      <c r="H1" s="49"/>
    </row>
    <row r="2" s="16" customFormat="1" ht="16.95" customHeight="1" spans="1:8">
      <c r="A2" s="44"/>
      <c r="B2" s="44"/>
      <c r="C2" s="44"/>
      <c r="D2" s="44"/>
      <c r="E2" s="44"/>
      <c r="F2" s="44"/>
      <c r="G2" s="44"/>
      <c r="H2" s="45"/>
    </row>
    <row r="3" s="16" customFormat="1" ht="16.95" customHeight="1" spans="1:8">
      <c r="A3" s="44"/>
      <c r="B3" s="44"/>
      <c r="C3" s="44"/>
      <c r="D3" s="44"/>
      <c r="E3" s="44"/>
      <c r="F3" s="44"/>
      <c r="G3" s="44"/>
      <c r="H3" s="45" t="s">
        <v>184</v>
      </c>
    </row>
    <row r="4" s="50" customFormat="1" ht="17.25" customHeight="1" spans="1:8">
      <c r="A4" s="37" t="s">
        <v>57</v>
      </c>
      <c r="B4" s="51" t="s">
        <v>58</v>
      </c>
      <c r="C4" s="51" t="s">
        <v>59</v>
      </c>
      <c r="D4" s="52"/>
      <c r="E4" s="53"/>
      <c r="F4" s="51" t="s">
        <v>185</v>
      </c>
      <c r="G4" s="52"/>
      <c r="H4" s="54"/>
    </row>
    <row r="5" s="50" customFormat="1" ht="35.25" customHeight="1" spans="1:8">
      <c r="A5" s="55"/>
      <c r="B5" s="56"/>
      <c r="C5" s="56"/>
      <c r="D5" s="56" t="s">
        <v>186</v>
      </c>
      <c r="E5" s="57" t="s">
        <v>187</v>
      </c>
      <c r="F5" s="56"/>
      <c r="G5" s="55" t="s">
        <v>186</v>
      </c>
      <c r="H5" s="58" t="s">
        <v>187</v>
      </c>
    </row>
    <row r="6" s="16" customFormat="1" ht="17" customHeight="1" spans="1:8">
      <c r="A6" s="21"/>
      <c r="B6" s="20" t="s">
        <v>59</v>
      </c>
      <c r="C6" s="22">
        <v>1217167</v>
      </c>
      <c r="D6" s="22">
        <v>1217167</v>
      </c>
      <c r="E6" s="22">
        <v>0</v>
      </c>
      <c r="F6" s="22">
        <v>23631</v>
      </c>
      <c r="G6" s="22">
        <v>23631</v>
      </c>
      <c r="H6" s="22">
        <v>0</v>
      </c>
    </row>
    <row r="7" s="16" customFormat="1" ht="17" customHeight="1" spans="1:8">
      <c r="A7" s="21">
        <v>502</v>
      </c>
      <c r="B7" s="46" t="s">
        <v>188</v>
      </c>
      <c r="C7" s="22">
        <f t="shared" ref="C7:H7" si="0">SUM(C8:C9)</f>
        <v>231</v>
      </c>
      <c r="D7" s="22">
        <f t="shared" si="0"/>
        <v>231</v>
      </c>
      <c r="E7" s="22">
        <f t="shared" si="0"/>
        <v>0</v>
      </c>
      <c r="F7" s="22">
        <f t="shared" si="0"/>
        <v>0</v>
      </c>
      <c r="G7" s="22">
        <f t="shared" si="0"/>
        <v>0</v>
      </c>
      <c r="H7" s="22">
        <f t="shared" si="0"/>
        <v>0</v>
      </c>
    </row>
    <row r="8" s="16" customFormat="1" ht="17" customHeight="1" spans="1:8">
      <c r="A8" s="21">
        <v>50201</v>
      </c>
      <c r="B8" s="21" t="s">
        <v>189</v>
      </c>
      <c r="C8" s="22">
        <f t="shared" ref="C8:C13" si="1">D8+E8</f>
        <v>158</v>
      </c>
      <c r="D8" s="22">
        <v>158</v>
      </c>
      <c r="E8" s="22">
        <v>0</v>
      </c>
      <c r="F8" s="22">
        <f t="shared" ref="F8:F13" si="2">G8+H8</f>
        <v>0</v>
      </c>
      <c r="G8" s="22">
        <v>0</v>
      </c>
      <c r="H8" s="22">
        <v>0</v>
      </c>
    </row>
    <row r="9" s="16" customFormat="1" ht="17" customHeight="1" spans="1:8">
      <c r="A9" s="21">
        <v>50205</v>
      </c>
      <c r="B9" s="21" t="s">
        <v>190</v>
      </c>
      <c r="C9" s="22">
        <f t="shared" si="1"/>
        <v>73</v>
      </c>
      <c r="D9" s="22">
        <v>73</v>
      </c>
      <c r="E9" s="22">
        <v>0</v>
      </c>
      <c r="F9" s="22">
        <f t="shared" si="2"/>
        <v>0</v>
      </c>
      <c r="G9" s="22">
        <v>0</v>
      </c>
      <c r="H9" s="22">
        <v>0</v>
      </c>
    </row>
    <row r="10" s="16" customFormat="1" ht="16.95" customHeight="1" spans="1:8">
      <c r="A10" s="21">
        <v>505</v>
      </c>
      <c r="B10" s="46" t="s">
        <v>191</v>
      </c>
      <c r="C10" s="22">
        <f t="shared" ref="C10:H10" si="3">SUM(C11:C13)</f>
        <v>123759</v>
      </c>
      <c r="D10" s="22">
        <f t="shared" si="3"/>
        <v>123759</v>
      </c>
      <c r="E10" s="22">
        <f t="shared" si="3"/>
        <v>0</v>
      </c>
      <c r="F10" s="22">
        <f t="shared" si="3"/>
        <v>23249</v>
      </c>
      <c r="G10" s="22">
        <f t="shared" si="3"/>
        <v>23249</v>
      </c>
      <c r="H10" s="22">
        <f t="shared" si="3"/>
        <v>0</v>
      </c>
    </row>
    <row r="11" s="16" customFormat="1" ht="16.95" customHeight="1" spans="1:8">
      <c r="A11" s="21">
        <v>50501</v>
      </c>
      <c r="B11" s="21" t="s">
        <v>192</v>
      </c>
      <c r="C11" s="22">
        <f t="shared" si="1"/>
        <v>28118</v>
      </c>
      <c r="D11" s="22">
        <v>28118</v>
      </c>
      <c r="E11" s="22">
        <v>0</v>
      </c>
      <c r="F11" s="22">
        <f t="shared" si="2"/>
        <v>22715</v>
      </c>
      <c r="G11" s="22">
        <v>22715</v>
      </c>
      <c r="H11" s="22">
        <v>0</v>
      </c>
    </row>
    <row r="12" s="16" customFormat="1" ht="16.95" customHeight="1" spans="1:8">
      <c r="A12" s="21">
        <v>50502</v>
      </c>
      <c r="B12" s="21" t="s">
        <v>193</v>
      </c>
      <c r="C12" s="22">
        <f t="shared" si="1"/>
        <v>95641</v>
      </c>
      <c r="D12" s="22">
        <v>95641</v>
      </c>
      <c r="E12" s="22">
        <v>0</v>
      </c>
      <c r="F12" s="22">
        <f t="shared" si="2"/>
        <v>534</v>
      </c>
      <c r="G12" s="22">
        <v>534</v>
      </c>
      <c r="H12" s="22">
        <v>0</v>
      </c>
    </row>
    <row r="13" s="16" customFormat="1" ht="16.95" customHeight="1" spans="1:8">
      <c r="A13" s="21">
        <v>50599</v>
      </c>
      <c r="B13" s="21" t="s">
        <v>194</v>
      </c>
      <c r="C13" s="22">
        <f t="shared" si="1"/>
        <v>0</v>
      </c>
      <c r="D13" s="22">
        <v>0</v>
      </c>
      <c r="E13" s="22">
        <v>0</v>
      </c>
      <c r="F13" s="22">
        <f t="shared" si="2"/>
        <v>0</v>
      </c>
      <c r="G13" s="22">
        <v>0</v>
      </c>
      <c r="H13" s="22">
        <v>0</v>
      </c>
    </row>
    <row r="14" s="16" customFormat="1" ht="16.95" customHeight="1" spans="1:8">
      <c r="A14" s="21">
        <v>506</v>
      </c>
      <c r="B14" s="46" t="s">
        <v>195</v>
      </c>
      <c r="C14" s="22">
        <f t="shared" ref="C14:H14" si="4">SUM(C15:C16)</f>
        <v>231414</v>
      </c>
      <c r="D14" s="22">
        <f t="shared" si="4"/>
        <v>231414</v>
      </c>
      <c r="E14" s="22">
        <f t="shared" si="4"/>
        <v>0</v>
      </c>
      <c r="F14" s="22">
        <f t="shared" si="4"/>
        <v>3</v>
      </c>
      <c r="G14" s="22">
        <f t="shared" si="4"/>
        <v>3</v>
      </c>
      <c r="H14" s="22">
        <f t="shared" si="4"/>
        <v>0</v>
      </c>
    </row>
    <row r="15" s="16" customFormat="1" ht="16.95" customHeight="1" spans="1:8">
      <c r="A15" s="21">
        <v>50601</v>
      </c>
      <c r="B15" s="21" t="s">
        <v>196</v>
      </c>
      <c r="C15" s="22">
        <f t="shared" ref="C15:C20" si="5">D15+E15</f>
        <v>231414</v>
      </c>
      <c r="D15" s="22">
        <v>231414</v>
      </c>
      <c r="E15" s="22">
        <v>0</v>
      </c>
      <c r="F15" s="22">
        <f t="shared" ref="F15:F20" si="6">G15+H15</f>
        <v>3</v>
      </c>
      <c r="G15" s="22">
        <v>3</v>
      </c>
      <c r="H15" s="22">
        <v>0</v>
      </c>
    </row>
    <row r="16" s="16" customFormat="1" ht="16.95" customHeight="1" spans="1:8">
      <c r="A16" s="21">
        <v>50602</v>
      </c>
      <c r="B16" s="21" t="s">
        <v>197</v>
      </c>
      <c r="C16" s="22">
        <f t="shared" si="5"/>
        <v>0</v>
      </c>
      <c r="D16" s="22">
        <v>0</v>
      </c>
      <c r="E16" s="22">
        <v>0</v>
      </c>
      <c r="F16" s="22">
        <f t="shared" si="6"/>
        <v>0</v>
      </c>
      <c r="G16" s="22">
        <v>0</v>
      </c>
      <c r="H16" s="22">
        <v>0</v>
      </c>
    </row>
    <row r="17" s="16" customFormat="1" ht="16.95" customHeight="1" spans="1:8">
      <c r="A17" s="21">
        <v>507</v>
      </c>
      <c r="B17" s="46" t="s">
        <v>198</v>
      </c>
      <c r="C17" s="22">
        <f t="shared" ref="C17:H17" si="7">SUM(C18:C20)</f>
        <v>585575</v>
      </c>
      <c r="D17" s="22">
        <f t="shared" si="7"/>
        <v>585575</v>
      </c>
      <c r="E17" s="22">
        <f t="shared" si="7"/>
        <v>0</v>
      </c>
      <c r="F17" s="22">
        <f t="shared" si="7"/>
        <v>0</v>
      </c>
      <c r="G17" s="22">
        <f t="shared" si="7"/>
        <v>0</v>
      </c>
      <c r="H17" s="22">
        <f t="shared" si="7"/>
        <v>0</v>
      </c>
    </row>
    <row r="18" s="16" customFormat="1" ht="16.95" customHeight="1" spans="1:8">
      <c r="A18" s="21">
        <v>50701</v>
      </c>
      <c r="B18" s="21" t="s">
        <v>199</v>
      </c>
      <c r="C18" s="22">
        <f t="shared" si="5"/>
        <v>111327</v>
      </c>
      <c r="D18" s="22">
        <v>111327</v>
      </c>
      <c r="E18" s="22">
        <v>0</v>
      </c>
      <c r="F18" s="22">
        <f t="shared" si="6"/>
        <v>0</v>
      </c>
      <c r="G18" s="22">
        <v>0</v>
      </c>
      <c r="H18" s="22">
        <v>0</v>
      </c>
    </row>
    <row r="19" s="16" customFormat="1" ht="16.95" customHeight="1" spans="1:8">
      <c r="A19" s="21">
        <v>50702</v>
      </c>
      <c r="B19" s="21" t="s">
        <v>200</v>
      </c>
      <c r="C19" s="22">
        <f t="shared" si="5"/>
        <v>2043</v>
      </c>
      <c r="D19" s="22">
        <v>2043</v>
      </c>
      <c r="E19" s="22">
        <v>0</v>
      </c>
      <c r="F19" s="22">
        <f t="shared" si="6"/>
        <v>0</v>
      </c>
      <c r="G19" s="22">
        <v>0</v>
      </c>
      <c r="H19" s="22">
        <v>0</v>
      </c>
    </row>
    <row r="20" s="16" customFormat="1" ht="16.95" customHeight="1" spans="1:8">
      <c r="A20" s="21">
        <v>50799</v>
      </c>
      <c r="B20" s="21" t="s">
        <v>201</v>
      </c>
      <c r="C20" s="22">
        <f t="shared" si="5"/>
        <v>472205</v>
      </c>
      <c r="D20" s="22">
        <v>472205</v>
      </c>
      <c r="E20" s="22">
        <v>0</v>
      </c>
      <c r="F20" s="22">
        <f t="shared" si="6"/>
        <v>0</v>
      </c>
      <c r="G20" s="22">
        <v>0</v>
      </c>
      <c r="H20" s="22">
        <v>0</v>
      </c>
    </row>
    <row r="21" s="16" customFormat="1" ht="16.95" customHeight="1" spans="1:8">
      <c r="A21" s="21">
        <v>508</v>
      </c>
      <c r="B21" s="46" t="s">
        <v>202</v>
      </c>
      <c r="C21" s="22">
        <f t="shared" ref="C21:H21" si="8">SUM(C22:C22)</f>
        <v>262684</v>
      </c>
      <c r="D21" s="22">
        <f t="shared" si="8"/>
        <v>262684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</row>
    <row r="22" s="16" customFormat="1" ht="16.95" customHeight="1" spans="1:8">
      <c r="A22" s="21">
        <v>50803</v>
      </c>
      <c r="B22" s="21" t="s">
        <v>203</v>
      </c>
      <c r="C22" s="22">
        <f t="shared" ref="C22:C26" si="9">D22+E22</f>
        <v>262684</v>
      </c>
      <c r="D22" s="22">
        <v>262684</v>
      </c>
      <c r="E22" s="22">
        <v>0</v>
      </c>
      <c r="F22" s="22">
        <f t="shared" ref="F22:F26" si="10">G22+H22</f>
        <v>0</v>
      </c>
      <c r="G22" s="22">
        <v>0</v>
      </c>
      <c r="H22" s="22">
        <v>0</v>
      </c>
    </row>
    <row r="23" s="16" customFormat="1" ht="16.95" customHeight="1" spans="1:8">
      <c r="A23" s="21">
        <v>509</v>
      </c>
      <c r="B23" s="46" t="s">
        <v>204</v>
      </c>
      <c r="C23" s="22">
        <f t="shared" ref="C23:H23" si="11">SUM(C24:C26)</f>
        <v>5776</v>
      </c>
      <c r="D23" s="22">
        <f t="shared" si="11"/>
        <v>5776</v>
      </c>
      <c r="E23" s="22">
        <f t="shared" si="11"/>
        <v>0</v>
      </c>
      <c r="F23" s="22">
        <f t="shared" si="11"/>
        <v>379</v>
      </c>
      <c r="G23" s="22">
        <f t="shared" si="11"/>
        <v>379</v>
      </c>
      <c r="H23" s="22">
        <f t="shared" si="11"/>
        <v>0</v>
      </c>
    </row>
    <row r="24" s="16" customFormat="1" ht="16.95" customHeight="1" spans="1:8">
      <c r="A24" s="21">
        <v>50901</v>
      </c>
      <c r="B24" s="21" t="s">
        <v>205</v>
      </c>
      <c r="C24" s="22">
        <f t="shared" si="9"/>
        <v>137</v>
      </c>
      <c r="D24" s="22">
        <v>137</v>
      </c>
      <c r="E24" s="22">
        <v>0</v>
      </c>
      <c r="F24" s="22">
        <f t="shared" si="10"/>
        <v>67</v>
      </c>
      <c r="G24" s="22">
        <v>67</v>
      </c>
      <c r="H24" s="22">
        <v>0</v>
      </c>
    </row>
    <row r="25" s="16" customFormat="1" ht="16.95" customHeight="1" spans="1:8">
      <c r="A25" s="21">
        <v>50905</v>
      </c>
      <c r="B25" s="21" t="s">
        <v>206</v>
      </c>
      <c r="C25" s="22">
        <f t="shared" si="9"/>
        <v>291</v>
      </c>
      <c r="D25" s="22">
        <v>291</v>
      </c>
      <c r="E25" s="22">
        <v>0</v>
      </c>
      <c r="F25" s="22">
        <f t="shared" si="10"/>
        <v>291</v>
      </c>
      <c r="G25" s="22">
        <v>291</v>
      </c>
      <c r="H25" s="22">
        <v>0</v>
      </c>
    </row>
    <row r="26" s="16" customFormat="1" ht="16.95" customHeight="1" spans="1:8">
      <c r="A26" s="21">
        <v>50999</v>
      </c>
      <c r="B26" s="21" t="s">
        <v>207</v>
      </c>
      <c r="C26" s="22">
        <f t="shared" si="9"/>
        <v>5348</v>
      </c>
      <c r="D26" s="22">
        <v>5348</v>
      </c>
      <c r="E26" s="22">
        <v>0</v>
      </c>
      <c r="F26" s="22">
        <f t="shared" si="10"/>
        <v>21</v>
      </c>
      <c r="G26" s="22">
        <v>21</v>
      </c>
      <c r="H26" s="22">
        <v>0</v>
      </c>
    </row>
    <row r="27" s="16" customFormat="1" ht="16.95" customHeight="1" spans="1:8">
      <c r="A27" s="21">
        <v>511</v>
      </c>
      <c r="B27" s="46" t="s">
        <v>208</v>
      </c>
      <c r="C27" s="22">
        <f t="shared" ref="C27:H27" si="12">SUM(C28:C29)</f>
        <v>7728</v>
      </c>
      <c r="D27" s="22">
        <f t="shared" si="12"/>
        <v>7728</v>
      </c>
      <c r="E27" s="22">
        <f t="shared" si="12"/>
        <v>0</v>
      </c>
      <c r="F27" s="22">
        <f t="shared" si="12"/>
        <v>0</v>
      </c>
      <c r="G27" s="22">
        <f t="shared" si="12"/>
        <v>0</v>
      </c>
      <c r="H27" s="22">
        <f t="shared" si="12"/>
        <v>0</v>
      </c>
    </row>
    <row r="28" s="16" customFormat="1" ht="16.95" customHeight="1" spans="1:8">
      <c r="A28" s="21">
        <v>51101</v>
      </c>
      <c r="B28" s="21" t="s">
        <v>209</v>
      </c>
      <c r="C28" s="22">
        <f>D28+E28</f>
        <v>7662</v>
      </c>
      <c r="D28" s="22">
        <v>7662</v>
      </c>
      <c r="E28" s="22">
        <v>0</v>
      </c>
      <c r="F28" s="22">
        <f>G28+H28</f>
        <v>0</v>
      </c>
      <c r="G28" s="22">
        <v>0</v>
      </c>
      <c r="H28" s="22">
        <v>0</v>
      </c>
    </row>
    <row r="29" s="16" customFormat="1" ht="16.95" customHeight="1" spans="1:8">
      <c r="A29" s="21">
        <v>51103</v>
      </c>
      <c r="B29" s="21" t="s">
        <v>210</v>
      </c>
      <c r="C29" s="22">
        <f>D29+E29</f>
        <v>66</v>
      </c>
      <c r="D29" s="22">
        <v>66</v>
      </c>
      <c r="E29" s="22">
        <v>0</v>
      </c>
      <c r="F29" s="22">
        <f>G29+H29</f>
        <v>0</v>
      </c>
      <c r="G29" s="22">
        <v>0</v>
      </c>
      <c r="H29" s="22">
        <v>0</v>
      </c>
    </row>
  </sheetData>
  <mergeCells count="5">
    <mergeCell ref="A1:H1"/>
    <mergeCell ref="A4:A5"/>
    <mergeCell ref="B4:B5"/>
    <mergeCell ref="C4:C5"/>
    <mergeCell ref="F4:F5"/>
  </mergeCells>
  <printOptions horizontalCentered="1"/>
  <pageMargins left="0.751388888888889" right="0.751388888888889" top="1" bottom="1" header="0.511805555555556" footer="0.511805555555556"/>
  <pageSetup paperSize="9" scale="96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5"/>
  <sheetViews>
    <sheetView view="pageBreakPreview" zoomScale="115" zoomScaleNormal="100" workbookViewId="0">
      <selection activeCell="A1" sqref="A1:D1"/>
    </sheetView>
  </sheetViews>
  <sheetFormatPr defaultColWidth="12.1833333333333" defaultRowHeight="16.95" customHeight="1" outlineLevelCol="3"/>
  <cols>
    <col min="1" max="1" width="38.575" style="17" customWidth="1"/>
    <col min="2" max="2" width="9.66666666666667" style="17" customWidth="1"/>
    <col min="3" max="3" width="38.4666666666667" style="17" customWidth="1"/>
    <col min="4" max="4" width="11.0833333333333" style="17" customWidth="1"/>
    <col min="5" max="256" width="12.1833333333333" style="16" customWidth="1"/>
    <col min="257" max="16384" width="12.1833333333333" style="16"/>
  </cols>
  <sheetData>
    <row r="1" s="16" customFormat="1" ht="34" customHeight="1" spans="1:4">
      <c r="A1" s="49" t="s">
        <v>211</v>
      </c>
      <c r="B1" s="49"/>
      <c r="C1" s="49"/>
      <c r="D1" s="49"/>
    </row>
    <row r="2" s="16" customFormat="1" ht="17" customHeight="1" spans="1:4">
      <c r="A2" s="19"/>
      <c r="B2" s="19"/>
      <c r="C2" s="19"/>
      <c r="D2" s="19"/>
    </row>
    <row r="3" s="16" customFormat="1" ht="17" customHeight="1" spans="1:4">
      <c r="A3" s="19" t="s">
        <v>2</v>
      </c>
      <c r="B3" s="19"/>
      <c r="C3" s="19"/>
      <c r="D3" s="19"/>
    </row>
    <row r="4" s="16" customFormat="1" ht="17" customHeight="1" spans="1:4">
      <c r="A4" s="20" t="s">
        <v>212</v>
      </c>
      <c r="B4" s="20" t="s">
        <v>213</v>
      </c>
      <c r="C4" s="20" t="s">
        <v>212</v>
      </c>
      <c r="D4" s="20" t="s">
        <v>213</v>
      </c>
    </row>
    <row r="5" s="16" customFormat="1" ht="17" customHeight="1" spans="1:4">
      <c r="A5" s="23" t="s">
        <v>214</v>
      </c>
      <c r="B5" s="22">
        <f>'[2]L01'!C5</f>
        <v>738426</v>
      </c>
      <c r="C5" s="23" t="s">
        <v>59</v>
      </c>
      <c r="D5" s="22">
        <f>'[2]L02'!C5</f>
        <v>1217167</v>
      </c>
    </row>
    <row r="6" s="16" customFormat="1" ht="17" customHeight="1" spans="1:4">
      <c r="A6" s="23" t="s">
        <v>215</v>
      </c>
      <c r="B6" s="22">
        <f>SUM(B7,B13,B24)</f>
        <v>550668</v>
      </c>
      <c r="C6" s="23" t="s">
        <v>216</v>
      </c>
      <c r="D6" s="22">
        <f>SUM(D7,D13,D24)</f>
        <v>0</v>
      </c>
    </row>
    <row r="7" s="16" customFormat="1" ht="17" customHeight="1" spans="1:4">
      <c r="A7" s="23" t="s">
        <v>217</v>
      </c>
      <c r="B7" s="22">
        <f>SUM(B8:B12)</f>
        <v>6964</v>
      </c>
      <c r="C7" s="23" t="s">
        <v>218</v>
      </c>
      <c r="D7" s="22">
        <f>SUM(D8:D12)</f>
        <v>0</v>
      </c>
    </row>
    <row r="8" s="16" customFormat="1" customHeight="1" spans="1:4">
      <c r="A8" s="24" t="s">
        <v>219</v>
      </c>
      <c r="B8" s="22">
        <v>984</v>
      </c>
      <c r="C8" s="24" t="s">
        <v>220</v>
      </c>
      <c r="D8" s="22">
        <v>0</v>
      </c>
    </row>
    <row r="9" s="16" customFormat="1" customHeight="1" spans="1:4">
      <c r="A9" s="24" t="s">
        <v>221</v>
      </c>
      <c r="B9" s="22">
        <v>2695</v>
      </c>
      <c r="C9" s="24" t="s">
        <v>222</v>
      </c>
      <c r="D9" s="22">
        <v>0</v>
      </c>
    </row>
    <row r="10" s="16" customFormat="1" customHeight="1" spans="1:4">
      <c r="A10" s="24" t="s">
        <v>223</v>
      </c>
      <c r="B10" s="22">
        <v>24</v>
      </c>
      <c r="C10" s="24" t="s">
        <v>224</v>
      </c>
      <c r="D10" s="22">
        <v>0</v>
      </c>
    </row>
    <row r="11" s="16" customFormat="1" customHeight="1" spans="1:4">
      <c r="A11" s="24" t="s">
        <v>225</v>
      </c>
      <c r="B11" s="22">
        <v>3261</v>
      </c>
      <c r="C11" s="24" t="s">
        <v>226</v>
      </c>
      <c r="D11" s="22">
        <v>0</v>
      </c>
    </row>
    <row r="12" s="16" customFormat="1" customHeight="1" spans="1:4">
      <c r="A12" s="24" t="s">
        <v>227</v>
      </c>
      <c r="B12" s="22">
        <v>0</v>
      </c>
      <c r="C12" s="24" t="s">
        <v>228</v>
      </c>
      <c r="D12" s="22">
        <v>0</v>
      </c>
    </row>
    <row r="13" s="16" customFormat="1" customHeight="1" spans="1:4">
      <c r="A13" s="23" t="s">
        <v>229</v>
      </c>
      <c r="B13" s="22">
        <f>SUM(B14:B23)</f>
        <v>476649</v>
      </c>
      <c r="C13" s="23" t="s">
        <v>230</v>
      </c>
      <c r="D13" s="22">
        <f>SUM(D14:D23)</f>
        <v>0</v>
      </c>
    </row>
    <row r="14" s="16" customFormat="1" customHeight="1" spans="1:4">
      <c r="A14" s="24" t="s">
        <v>231</v>
      </c>
      <c r="B14" s="22">
        <v>-32901</v>
      </c>
      <c r="C14" s="24" t="s">
        <v>232</v>
      </c>
      <c r="D14" s="22">
        <v>0</v>
      </c>
    </row>
    <row r="15" s="16" customFormat="1" customHeight="1" spans="1:4">
      <c r="A15" s="24" t="s">
        <v>233</v>
      </c>
      <c r="B15" s="22">
        <v>-267</v>
      </c>
      <c r="C15" s="24" t="s">
        <v>234</v>
      </c>
      <c r="D15" s="22">
        <v>0</v>
      </c>
    </row>
    <row r="16" s="16" customFormat="1" customHeight="1" spans="1:4">
      <c r="A16" s="24" t="s">
        <v>235</v>
      </c>
      <c r="B16" s="22">
        <v>40</v>
      </c>
      <c r="C16" s="24" t="s">
        <v>236</v>
      </c>
      <c r="D16" s="22">
        <v>0</v>
      </c>
    </row>
    <row r="17" s="16" customFormat="1" customHeight="1" spans="1:4">
      <c r="A17" s="24" t="s">
        <v>237</v>
      </c>
      <c r="B17" s="22">
        <v>20</v>
      </c>
      <c r="C17" s="24" t="s">
        <v>238</v>
      </c>
      <c r="D17" s="22">
        <v>0</v>
      </c>
    </row>
    <row r="18" s="16" customFormat="1" customHeight="1" spans="1:4">
      <c r="A18" s="24" t="s">
        <v>239</v>
      </c>
      <c r="B18" s="22">
        <v>3960</v>
      </c>
      <c r="C18" s="24" t="s">
        <v>240</v>
      </c>
      <c r="D18" s="22">
        <v>0</v>
      </c>
    </row>
    <row r="19" s="16" customFormat="1" customHeight="1" spans="1:4">
      <c r="A19" s="24" t="s">
        <v>241</v>
      </c>
      <c r="B19" s="22">
        <v>132</v>
      </c>
      <c r="C19" s="24" t="s">
        <v>242</v>
      </c>
      <c r="D19" s="22">
        <v>0</v>
      </c>
    </row>
    <row r="20" s="16" customFormat="1" customHeight="1" spans="1:4">
      <c r="A20" s="24" t="s">
        <v>243</v>
      </c>
      <c r="B20" s="22">
        <v>58149</v>
      </c>
      <c r="C20" s="24" t="s">
        <v>244</v>
      </c>
      <c r="D20" s="22">
        <v>0</v>
      </c>
    </row>
    <row r="21" s="16" customFormat="1" customHeight="1" spans="1:4">
      <c r="A21" s="24" t="s">
        <v>245</v>
      </c>
      <c r="B21" s="22">
        <v>10897</v>
      </c>
      <c r="C21" s="24" t="s">
        <v>246</v>
      </c>
      <c r="D21" s="22">
        <v>0</v>
      </c>
    </row>
    <row r="22" s="16" customFormat="1" customHeight="1" spans="1:4">
      <c r="A22" s="24" t="s">
        <v>247</v>
      </c>
      <c r="B22" s="22">
        <v>0</v>
      </c>
      <c r="C22" s="24" t="s">
        <v>248</v>
      </c>
      <c r="D22" s="22">
        <v>0</v>
      </c>
    </row>
    <row r="23" s="16" customFormat="1" customHeight="1" spans="1:4">
      <c r="A23" s="24" t="s">
        <v>249</v>
      </c>
      <c r="B23" s="22">
        <v>436619</v>
      </c>
      <c r="C23" s="24" t="s">
        <v>250</v>
      </c>
      <c r="D23" s="22">
        <v>0</v>
      </c>
    </row>
    <row r="24" s="16" customFormat="1" customHeight="1" spans="1:4">
      <c r="A24" s="23" t="s">
        <v>251</v>
      </c>
      <c r="B24" s="22">
        <f>SUM(B25:B35)</f>
        <v>67055</v>
      </c>
      <c r="C24" s="23" t="s">
        <v>252</v>
      </c>
      <c r="D24" s="22">
        <f>SUM(D25:D35)</f>
        <v>0</v>
      </c>
    </row>
    <row r="25" s="16" customFormat="1" customHeight="1" spans="1:4">
      <c r="A25" s="24" t="s">
        <v>253</v>
      </c>
      <c r="B25" s="22">
        <v>209</v>
      </c>
      <c r="C25" s="24" t="s">
        <v>253</v>
      </c>
      <c r="D25" s="22">
        <v>0</v>
      </c>
    </row>
    <row r="26" s="16" customFormat="1" ht="17" customHeight="1" spans="1:4">
      <c r="A26" s="24" t="s">
        <v>254</v>
      </c>
      <c r="B26" s="22">
        <v>105</v>
      </c>
      <c r="C26" s="24" t="s">
        <v>254</v>
      </c>
      <c r="D26" s="22">
        <v>0</v>
      </c>
    </row>
    <row r="27" s="16" customFormat="1" ht="17" customHeight="1" spans="1:4">
      <c r="A27" s="24" t="s">
        <v>255</v>
      </c>
      <c r="B27" s="22">
        <v>6483</v>
      </c>
      <c r="C27" s="24" t="s">
        <v>255</v>
      </c>
      <c r="D27" s="22">
        <v>0</v>
      </c>
    </row>
    <row r="28" s="16" customFormat="1" ht="17" customHeight="1" spans="1:4">
      <c r="A28" s="24" t="s">
        <v>256</v>
      </c>
      <c r="B28" s="22">
        <v>160</v>
      </c>
      <c r="C28" s="24" t="s">
        <v>256</v>
      </c>
      <c r="D28" s="22">
        <v>0</v>
      </c>
    </row>
    <row r="29" s="16" customFormat="1" ht="17" customHeight="1" spans="1:4">
      <c r="A29" s="24" t="s">
        <v>257</v>
      </c>
      <c r="B29" s="22">
        <v>5157</v>
      </c>
      <c r="C29" s="24" t="s">
        <v>257</v>
      </c>
      <c r="D29" s="22">
        <v>0</v>
      </c>
    </row>
    <row r="30" s="16" customFormat="1" ht="17" customHeight="1" spans="1:4">
      <c r="A30" s="24" t="s">
        <v>258</v>
      </c>
      <c r="B30" s="22">
        <v>80</v>
      </c>
      <c r="C30" s="24" t="s">
        <v>258</v>
      </c>
      <c r="D30" s="22">
        <v>0</v>
      </c>
    </row>
    <row r="31" s="16" customFormat="1" ht="17" customHeight="1" spans="1:4">
      <c r="A31" s="24" t="s">
        <v>259</v>
      </c>
      <c r="B31" s="22">
        <v>62</v>
      </c>
      <c r="C31" s="24" t="s">
        <v>259</v>
      </c>
      <c r="D31" s="22">
        <v>0</v>
      </c>
    </row>
    <row r="32" s="16" customFormat="1" ht="17" customHeight="1" spans="1:4">
      <c r="A32" s="24" t="s">
        <v>260</v>
      </c>
      <c r="B32" s="22">
        <v>10</v>
      </c>
      <c r="C32" s="24" t="s">
        <v>260</v>
      </c>
      <c r="D32" s="22">
        <v>0</v>
      </c>
    </row>
    <row r="33" s="16" customFormat="1" ht="17" customHeight="1" spans="1:4">
      <c r="A33" s="24" t="s">
        <v>261</v>
      </c>
      <c r="B33" s="22">
        <v>46525</v>
      </c>
      <c r="C33" s="24" t="s">
        <v>261</v>
      </c>
      <c r="D33" s="22">
        <v>0</v>
      </c>
    </row>
    <row r="34" s="16" customFormat="1" ht="17" customHeight="1" spans="1:4">
      <c r="A34" s="24" t="s">
        <v>262</v>
      </c>
      <c r="B34" s="22">
        <v>7957</v>
      </c>
      <c r="C34" s="24" t="s">
        <v>262</v>
      </c>
      <c r="D34" s="22">
        <v>0</v>
      </c>
    </row>
    <row r="35" s="16" customFormat="1" ht="17" customHeight="1" spans="1:4">
      <c r="A35" s="24" t="s">
        <v>27</v>
      </c>
      <c r="B35" s="22">
        <v>307</v>
      </c>
      <c r="C35" s="24" t="s">
        <v>263</v>
      </c>
      <c r="D35" s="22">
        <v>0</v>
      </c>
    </row>
    <row r="36" s="16" customFormat="1" ht="17" customHeight="1" spans="1:4">
      <c r="A36" s="23" t="s">
        <v>264</v>
      </c>
      <c r="B36" s="22">
        <f>SUM(B37:B38)</f>
        <v>0</v>
      </c>
      <c r="C36" s="23" t="s">
        <v>265</v>
      </c>
      <c r="D36" s="22">
        <f>SUM(D37:D38)</f>
        <v>67412</v>
      </c>
    </row>
    <row r="37" s="16" customFormat="1" ht="17" customHeight="1" spans="1:4">
      <c r="A37" s="24" t="s">
        <v>266</v>
      </c>
      <c r="B37" s="22">
        <v>0</v>
      </c>
      <c r="C37" s="24" t="s">
        <v>267</v>
      </c>
      <c r="D37" s="22">
        <v>2979</v>
      </c>
    </row>
    <row r="38" s="16" customFormat="1" ht="17" customHeight="1" spans="1:4">
      <c r="A38" s="24" t="s">
        <v>268</v>
      </c>
      <c r="B38" s="22">
        <v>0</v>
      </c>
      <c r="C38" s="24" t="s">
        <v>269</v>
      </c>
      <c r="D38" s="22">
        <v>64433</v>
      </c>
    </row>
    <row r="39" s="16" customFormat="1" ht="17" customHeight="1" spans="1:4">
      <c r="A39" s="23" t="s">
        <v>270</v>
      </c>
      <c r="B39" s="22">
        <v>0</v>
      </c>
      <c r="C39" s="24"/>
      <c r="D39" s="22"/>
    </row>
    <row r="40" s="16" customFormat="1" ht="17" customHeight="1" spans="1:4">
      <c r="A40" s="23" t="s">
        <v>271</v>
      </c>
      <c r="B40" s="22">
        <v>21932</v>
      </c>
      <c r="C40" s="24"/>
      <c r="D40" s="22"/>
    </row>
    <row r="41" s="16" customFormat="1" ht="17" customHeight="1" spans="1:4">
      <c r="A41" s="23" t="s">
        <v>272</v>
      </c>
      <c r="B41" s="22">
        <f>SUM(B42:B44)</f>
        <v>13355</v>
      </c>
      <c r="C41" s="23" t="s">
        <v>273</v>
      </c>
      <c r="D41" s="22">
        <v>0</v>
      </c>
    </row>
    <row r="42" s="16" customFormat="1" ht="17" customHeight="1" spans="1:4">
      <c r="A42" s="24" t="s">
        <v>274</v>
      </c>
      <c r="B42" s="22">
        <v>0</v>
      </c>
      <c r="C42" s="24"/>
      <c r="D42" s="22"/>
    </row>
    <row r="43" s="16" customFormat="1" customHeight="1" spans="1:4">
      <c r="A43" s="24" t="s">
        <v>275</v>
      </c>
      <c r="B43" s="22">
        <v>7265</v>
      </c>
      <c r="C43" s="24"/>
      <c r="D43" s="22"/>
    </row>
    <row r="44" s="16" customFormat="1" ht="17" customHeight="1" spans="1:4">
      <c r="A44" s="24" t="s">
        <v>276</v>
      </c>
      <c r="B44" s="22">
        <v>6090</v>
      </c>
      <c r="C44" s="24"/>
      <c r="D44" s="22"/>
    </row>
    <row r="45" s="16" customFormat="1" ht="17" customHeight="1" spans="1:4">
      <c r="A45" s="23" t="s">
        <v>277</v>
      </c>
      <c r="B45" s="22">
        <f>B46</f>
        <v>0</v>
      </c>
      <c r="C45" s="23" t="s">
        <v>278</v>
      </c>
      <c r="D45" s="22">
        <f>D46</f>
        <v>73603</v>
      </c>
    </row>
    <row r="46" s="16" customFormat="1" ht="17" customHeight="1" spans="1:4">
      <c r="A46" s="23" t="s">
        <v>279</v>
      </c>
      <c r="B46" s="22">
        <f>B47</f>
        <v>0</v>
      </c>
      <c r="C46" s="23" t="s">
        <v>280</v>
      </c>
      <c r="D46" s="22">
        <f>SUM(D47:D50)</f>
        <v>73603</v>
      </c>
    </row>
    <row r="47" s="16" customFormat="1" ht="17" customHeight="1" spans="1:4">
      <c r="A47" s="23" t="s">
        <v>281</v>
      </c>
      <c r="B47" s="22">
        <f>SUM(B48:B51)</f>
        <v>0</v>
      </c>
      <c r="C47" s="24" t="s">
        <v>282</v>
      </c>
      <c r="D47" s="22">
        <v>73603</v>
      </c>
    </row>
    <row r="48" s="16" customFormat="1" ht="17" customHeight="1" spans="1:4">
      <c r="A48" s="24" t="s">
        <v>283</v>
      </c>
      <c r="B48" s="22">
        <v>0</v>
      </c>
      <c r="C48" s="24" t="s">
        <v>284</v>
      </c>
      <c r="D48" s="22">
        <v>0</v>
      </c>
    </row>
    <row r="49" s="16" customFormat="1" ht="17" customHeight="1" spans="1:4">
      <c r="A49" s="24" t="s">
        <v>285</v>
      </c>
      <c r="B49" s="22">
        <v>0</v>
      </c>
      <c r="C49" s="24" t="s">
        <v>286</v>
      </c>
      <c r="D49" s="22">
        <v>0</v>
      </c>
    </row>
    <row r="50" s="16" customFormat="1" ht="17" customHeight="1" spans="1:4">
      <c r="A50" s="24" t="s">
        <v>287</v>
      </c>
      <c r="B50" s="22">
        <v>0</v>
      </c>
      <c r="C50" s="24" t="s">
        <v>288</v>
      </c>
      <c r="D50" s="22">
        <v>0</v>
      </c>
    </row>
    <row r="51" s="16" customFormat="1" ht="17" customHeight="1" spans="1:4">
      <c r="A51" s="24" t="s">
        <v>289</v>
      </c>
      <c r="B51" s="22">
        <v>0</v>
      </c>
      <c r="C51" s="24"/>
      <c r="D51" s="22"/>
    </row>
    <row r="52" s="16" customFormat="1" ht="17" customHeight="1" spans="1:4">
      <c r="A52" s="23" t="s">
        <v>290</v>
      </c>
      <c r="B52" s="22">
        <f>B53</f>
        <v>73600</v>
      </c>
      <c r="C52" s="23" t="s">
        <v>291</v>
      </c>
      <c r="D52" s="22">
        <f>SUM(D53:D56)</f>
        <v>0</v>
      </c>
    </row>
    <row r="53" s="16" customFormat="1" ht="17" customHeight="1" spans="1:4">
      <c r="A53" s="23" t="s">
        <v>292</v>
      </c>
      <c r="B53" s="22">
        <f>SUM(B54:B57)</f>
        <v>73600</v>
      </c>
      <c r="C53" s="24" t="s">
        <v>293</v>
      </c>
      <c r="D53" s="22">
        <v>0</v>
      </c>
    </row>
    <row r="54" s="16" customFormat="1" ht="17" customHeight="1" spans="1:4">
      <c r="A54" s="24" t="s">
        <v>294</v>
      </c>
      <c r="B54" s="22">
        <v>73600</v>
      </c>
      <c r="C54" s="24" t="s">
        <v>295</v>
      </c>
      <c r="D54" s="22">
        <v>0</v>
      </c>
    </row>
    <row r="55" s="16" customFormat="1" ht="17" customHeight="1" spans="1:4">
      <c r="A55" s="24" t="s">
        <v>296</v>
      </c>
      <c r="B55" s="22">
        <v>0</v>
      </c>
      <c r="C55" s="24" t="s">
        <v>297</v>
      </c>
      <c r="D55" s="22">
        <v>0</v>
      </c>
    </row>
    <row r="56" s="16" customFormat="1" ht="17" customHeight="1" spans="1:4">
      <c r="A56" s="24" t="s">
        <v>298</v>
      </c>
      <c r="B56" s="22">
        <v>0</v>
      </c>
      <c r="C56" s="24" t="s">
        <v>299</v>
      </c>
      <c r="D56" s="22">
        <v>0</v>
      </c>
    </row>
    <row r="57" s="16" customFormat="1" ht="17" customHeight="1" spans="1:4">
      <c r="A57" s="24" t="s">
        <v>300</v>
      </c>
      <c r="B57" s="22">
        <v>0</v>
      </c>
      <c r="C57" s="24"/>
      <c r="D57" s="20"/>
    </row>
    <row r="58" s="16" customFormat="1" ht="17" customHeight="1" spans="1:4">
      <c r="A58" s="23" t="s">
        <v>301</v>
      </c>
      <c r="B58" s="22">
        <v>0</v>
      </c>
      <c r="C58" s="23" t="s">
        <v>302</v>
      </c>
      <c r="D58" s="22">
        <v>0</v>
      </c>
    </row>
    <row r="59" s="16" customFormat="1" ht="17" customHeight="1" spans="1:4">
      <c r="A59" s="23" t="s">
        <v>303</v>
      </c>
      <c r="B59" s="22">
        <v>0</v>
      </c>
      <c r="C59" s="23" t="s">
        <v>304</v>
      </c>
      <c r="D59" s="22">
        <v>0</v>
      </c>
    </row>
    <row r="60" s="16" customFormat="1" ht="17" customHeight="1" spans="1:4">
      <c r="A60" s="23" t="s">
        <v>305</v>
      </c>
      <c r="B60" s="22">
        <v>0</v>
      </c>
      <c r="C60" s="23" t="s">
        <v>306</v>
      </c>
      <c r="D60" s="22">
        <v>0</v>
      </c>
    </row>
    <row r="61" s="16" customFormat="1" ht="17" customHeight="1" spans="1:4">
      <c r="A61" s="23" t="s">
        <v>307</v>
      </c>
      <c r="B61" s="22">
        <v>2399</v>
      </c>
      <c r="C61" s="23" t="s">
        <v>308</v>
      </c>
      <c r="D61" s="22">
        <v>28426</v>
      </c>
    </row>
    <row r="62" s="16" customFormat="1" customHeight="1" spans="1:4">
      <c r="A62" s="23" t="s">
        <v>309</v>
      </c>
      <c r="B62" s="22">
        <f>SUM(B63,B67,B71,B75)</f>
        <v>0</v>
      </c>
      <c r="C62" s="23" t="s">
        <v>310</v>
      </c>
      <c r="D62" s="22">
        <f>SUM(D63,D67,D71,D75)</f>
        <v>0</v>
      </c>
    </row>
    <row r="63" s="16" customFormat="1" customHeight="1" spans="1:4">
      <c r="A63" s="23" t="s">
        <v>311</v>
      </c>
      <c r="B63" s="22">
        <f>SUM(B64:B66)</f>
        <v>0</v>
      </c>
      <c r="C63" s="23" t="s">
        <v>312</v>
      </c>
      <c r="D63" s="22">
        <f>SUM(D64:D66)</f>
        <v>0</v>
      </c>
    </row>
    <row r="64" s="16" customFormat="1" customHeight="1" spans="1:4">
      <c r="A64" s="24" t="s">
        <v>313</v>
      </c>
      <c r="B64" s="22">
        <v>0</v>
      </c>
      <c r="C64" s="24" t="s">
        <v>314</v>
      </c>
      <c r="D64" s="22">
        <v>0</v>
      </c>
    </row>
    <row r="65" s="16" customFormat="1" customHeight="1" spans="1:4">
      <c r="A65" s="24" t="s">
        <v>315</v>
      </c>
      <c r="B65" s="22">
        <v>0</v>
      </c>
      <c r="C65" s="24" t="s">
        <v>316</v>
      </c>
      <c r="D65" s="22">
        <v>0</v>
      </c>
    </row>
    <row r="66" s="16" customFormat="1" customHeight="1" spans="1:4">
      <c r="A66" s="24" t="s">
        <v>317</v>
      </c>
      <c r="B66" s="22">
        <v>0</v>
      </c>
      <c r="C66" s="24" t="s">
        <v>318</v>
      </c>
      <c r="D66" s="22">
        <v>0</v>
      </c>
    </row>
    <row r="67" s="16" customFormat="1" customHeight="1" spans="1:4">
      <c r="A67" s="23" t="s">
        <v>319</v>
      </c>
      <c r="B67" s="22">
        <f>SUM(B68:B70)</f>
        <v>0</v>
      </c>
      <c r="C67" s="23" t="s">
        <v>320</v>
      </c>
      <c r="D67" s="22">
        <f>SUM(D68:D70)</f>
        <v>0</v>
      </c>
    </row>
    <row r="68" s="16" customFormat="1" customHeight="1" spans="1:4">
      <c r="A68" s="24" t="s">
        <v>321</v>
      </c>
      <c r="B68" s="22">
        <v>0</v>
      </c>
      <c r="C68" s="24" t="s">
        <v>322</v>
      </c>
      <c r="D68" s="22">
        <v>0</v>
      </c>
    </row>
    <row r="69" s="16" customFormat="1" customHeight="1" spans="1:4">
      <c r="A69" s="24" t="s">
        <v>323</v>
      </c>
      <c r="B69" s="22">
        <v>0</v>
      </c>
      <c r="C69" s="24" t="s">
        <v>324</v>
      </c>
      <c r="D69" s="22">
        <v>0</v>
      </c>
    </row>
    <row r="70" s="16" customFormat="1" customHeight="1" spans="1:4">
      <c r="A70" s="24" t="s">
        <v>325</v>
      </c>
      <c r="B70" s="22">
        <v>0</v>
      </c>
      <c r="C70" s="24" t="s">
        <v>326</v>
      </c>
      <c r="D70" s="22">
        <v>0</v>
      </c>
    </row>
    <row r="71" s="16" customFormat="1" customHeight="1" spans="1:4">
      <c r="A71" s="23" t="s">
        <v>327</v>
      </c>
      <c r="B71" s="22">
        <f>SUM(B72:B74)</f>
        <v>0</v>
      </c>
      <c r="C71" s="23" t="s">
        <v>328</v>
      </c>
      <c r="D71" s="22">
        <f>SUM(D72:D74)</f>
        <v>0</v>
      </c>
    </row>
    <row r="72" s="16" customFormat="1" customHeight="1" spans="1:4">
      <c r="A72" s="24" t="s">
        <v>329</v>
      </c>
      <c r="B72" s="22">
        <v>0</v>
      </c>
      <c r="C72" s="24" t="s">
        <v>330</v>
      </c>
      <c r="D72" s="22">
        <v>0</v>
      </c>
    </row>
    <row r="73" s="16" customFormat="1" customHeight="1" spans="1:4">
      <c r="A73" s="24" t="s">
        <v>331</v>
      </c>
      <c r="B73" s="22">
        <v>0</v>
      </c>
      <c r="C73" s="24" t="s">
        <v>332</v>
      </c>
      <c r="D73" s="22">
        <v>0</v>
      </c>
    </row>
    <row r="74" s="16" customFormat="1" customHeight="1" spans="1:4">
      <c r="A74" s="24" t="s">
        <v>333</v>
      </c>
      <c r="B74" s="22">
        <v>0</v>
      </c>
      <c r="C74" s="24" t="s">
        <v>334</v>
      </c>
      <c r="D74" s="22">
        <v>0</v>
      </c>
    </row>
    <row r="75" s="16" customFormat="1" customHeight="1" spans="1:4">
      <c r="A75" s="23" t="s">
        <v>335</v>
      </c>
      <c r="B75" s="22">
        <f>SUM(B76:B78)</f>
        <v>0</v>
      </c>
      <c r="C75" s="23" t="s">
        <v>336</v>
      </c>
      <c r="D75" s="22">
        <f>SUM(D76:D78)</f>
        <v>0</v>
      </c>
    </row>
    <row r="76" s="16" customFormat="1" customHeight="1" spans="1:4">
      <c r="A76" s="24" t="s">
        <v>337</v>
      </c>
      <c r="B76" s="22">
        <v>0</v>
      </c>
      <c r="C76" s="24" t="s">
        <v>338</v>
      </c>
      <c r="D76" s="22">
        <v>0</v>
      </c>
    </row>
    <row r="77" s="16" customFormat="1" customHeight="1" spans="1:4">
      <c r="A77" s="24" t="s">
        <v>339</v>
      </c>
      <c r="B77" s="22">
        <v>0</v>
      </c>
      <c r="C77" s="24" t="s">
        <v>340</v>
      </c>
      <c r="D77" s="22">
        <v>0</v>
      </c>
    </row>
    <row r="78" s="16" customFormat="1" customHeight="1" spans="1:4">
      <c r="A78" s="24" t="s">
        <v>341</v>
      </c>
      <c r="B78" s="22">
        <v>0</v>
      </c>
      <c r="C78" s="24" t="s">
        <v>342</v>
      </c>
      <c r="D78" s="22">
        <v>0</v>
      </c>
    </row>
    <row r="79" s="16" customFormat="1" ht="17" customHeight="1" spans="1:4">
      <c r="A79" s="23" t="s">
        <v>343</v>
      </c>
      <c r="B79" s="22">
        <v>0</v>
      </c>
      <c r="C79" s="23" t="s">
        <v>344</v>
      </c>
      <c r="D79" s="22">
        <v>0</v>
      </c>
    </row>
    <row r="80" s="16" customFormat="1" ht="17" customHeight="1" spans="1:4">
      <c r="A80" s="23" t="s">
        <v>345</v>
      </c>
      <c r="B80" s="22">
        <v>0</v>
      </c>
      <c r="C80" s="23" t="s">
        <v>346</v>
      </c>
      <c r="D80" s="22">
        <v>0</v>
      </c>
    </row>
    <row r="81" s="16" customFormat="1" ht="17" customHeight="1" spans="1:4">
      <c r="A81" s="24"/>
      <c r="B81" s="22"/>
      <c r="C81" s="23" t="s">
        <v>347</v>
      </c>
      <c r="D81" s="22">
        <v>0</v>
      </c>
    </row>
    <row r="82" s="16" customFormat="1" ht="17" customHeight="1" spans="1:4">
      <c r="A82" s="24"/>
      <c r="B82" s="22"/>
      <c r="C82" s="23" t="s">
        <v>348</v>
      </c>
      <c r="D82" s="22">
        <f>B85-D5-D6-D36-D41-D45-D52-D58-D59-D60-D61-D62-D79-D80-D81</f>
        <v>13772</v>
      </c>
    </row>
    <row r="83" s="16" customFormat="1" ht="17" customHeight="1" spans="1:4">
      <c r="A83" s="24"/>
      <c r="B83" s="22"/>
      <c r="C83" s="23" t="s">
        <v>349</v>
      </c>
      <c r="D83" s="22">
        <v>13772</v>
      </c>
    </row>
    <row r="84" s="16" customFormat="1" ht="17" customHeight="1" spans="1:4">
      <c r="A84" s="24"/>
      <c r="B84" s="22"/>
      <c r="C84" s="23" t="s">
        <v>350</v>
      </c>
      <c r="D84" s="22">
        <f>D82-D83</f>
        <v>0</v>
      </c>
    </row>
    <row r="85" s="16" customFormat="1" ht="17" customHeight="1" spans="1:4">
      <c r="A85" s="20" t="s">
        <v>351</v>
      </c>
      <c r="B85" s="22">
        <f>SUM(B5:B6,B36,B39:B41,B45,B52,B58:B62,B79:B80)</f>
        <v>1400380</v>
      </c>
      <c r="C85" s="20" t="s">
        <v>352</v>
      </c>
      <c r="D85" s="22">
        <f>SUM(D5:D6,D36,D41,D45,D52,D58:D62,D79:D82)</f>
        <v>1400380</v>
      </c>
    </row>
  </sheetData>
  <mergeCells count="3">
    <mergeCell ref="A1:D1"/>
    <mergeCell ref="A2:D2"/>
    <mergeCell ref="A3:D3"/>
  </mergeCells>
  <printOptions horizontalCentered="1"/>
  <pageMargins left="0.751388888888889" right="0.751388888888889" top="1" bottom="1" header="0.511805555555556" footer="0.511805555555556"/>
  <pageSetup paperSize="9" scale="90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workbookViewId="0">
      <selection activeCell="A1" sqref="A1:J1"/>
    </sheetView>
  </sheetViews>
  <sheetFormatPr defaultColWidth="12.1833333333333" defaultRowHeight="16.95" customHeight="1"/>
  <cols>
    <col min="1" max="1" width="27.375" style="17" customWidth="1"/>
    <col min="2" max="2" width="11.875" style="17" customWidth="1"/>
    <col min="3" max="3" width="9.375" style="17" customWidth="1"/>
    <col min="4" max="4" width="8.375" style="17" customWidth="1"/>
    <col min="5" max="5" width="12.375" style="17" customWidth="1"/>
    <col min="6" max="6" width="13.75" style="17" customWidth="1"/>
    <col min="7" max="7" width="13" style="17" customWidth="1"/>
    <col min="8" max="8" width="9.25" style="17" customWidth="1"/>
    <col min="9" max="9" width="9.875" style="17" customWidth="1"/>
    <col min="10" max="10" width="11.5" style="17" customWidth="1"/>
    <col min="11" max="256" width="12.1833333333333" style="16" customWidth="1"/>
    <col min="257" max="16384" width="12.1833333333333" style="16"/>
  </cols>
  <sheetData>
    <row r="1" s="16" customFormat="1" ht="33.75" customHeight="1" spans="1:10">
      <c r="A1" s="2" t="s">
        <v>353</v>
      </c>
      <c r="B1" s="48"/>
      <c r="C1" s="48"/>
      <c r="D1" s="48"/>
      <c r="E1" s="48"/>
      <c r="F1" s="48"/>
      <c r="G1" s="48"/>
      <c r="H1" s="48"/>
      <c r="I1" s="48"/>
      <c r="J1" s="48"/>
    </row>
    <row r="2" s="16" customFormat="1" customHeight="1" spans="1:10">
      <c r="A2" s="19"/>
      <c r="B2" s="19"/>
      <c r="C2" s="19"/>
      <c r="D2" s="19"/>
      <c r="E2" s="19"/>
      <c r="F2" s="19"/>
      <c r="G2" s="19"/>
      <c r="H2" s="19"/>
      <c r="I2" s="19"/>
      <c r="J2" s="19"/>
    </row>
    <row r="3" s="16" customFormat="1" customHeight="1" spans="1:10">
      <c r="A3" s="19" t="s">
        <v>184</v>
      </c>
      <c r="B3" s="19"/>
      <c r="C3" s="19"/>
      <c r="D3" s="19"/>
      <c r="E3" s="19"/>
      <c r="F3" s="19"/>
      <c r="G3" s="19"/>
      <c r="H3" s="19"/>
      <c r="I3" s="19"/>
      <c r="J3" s="19"/>
    </row>
    <row r="4" s="16" customFormat="1" customHeight="1" spans="1:10">
      <c r="A4" s="20" t="s">
        <v>212</v>
      </c>
      <c r="B4" s="20" t="s">
        <v>354</v>
      </c>
      <c r="C4" s="20" t="s">
        <v>355</v>
      </c>
      <c r="D4" s="20"/>
      <c r="E4" s="20"/>
      <c r="F4" s="20"/>
      <c r="G4" s="20"/>
      <c r="H4" s="20" t="s">
        <v>356</v>
      </c>
      <c r="I4" s="20"/>
      <c r="J4" s="20"/>
    </row>
    <row r="5" s="16" customFormat="1" customHeight="1" spans="1:10">
      <c r="A5" s="20"/>
      <c r="B5" s="20"/>
      <c r="C5" s="20" t="s">
        <v>357</v>
      </c>
      <c r="D5" s="20" t="s">
        <v>358</v>
      </c>
      <c r="E5" s="20" t="s">
        <v>359</v>
      </c>
      <c r="F5" s="20" t="s">
        <v>360</v>
      </c>
      <c r="G5" s="20" t="s">
        <v>361</v>
      </c>
      <c r="H5" s="20" t="s">
        <v>357</v>
      </c>
      <c r="I5" s="20" t="s">
        <v>362</v>
      </c>
      <c r="J5" s="20" t="s">
        <v>363</v>
      </c>
    </row>
    <row r="6" s="16" customFormat="1" customHeight="1" spans="1:10">
      <c r="A6" s="24" t="s">
        <v>364</v>
      </c>
      <c r="B6" s="22">
        <f>SUM(C6,H6)</f>
        <v>1119604</v>
      </c>
      <c r="C6" s="22">
        <f t="shared" ref="C6:C11" si="0">SUM(D6:G6)</f>
        <v>246629</v>
      </c>
      <c r="D6" s="22">
        <v>246629</v>
      </c>
      <c r="E6" s="22">
        <v>0</v>
      </c>
      <c r="F6" s="22">
        <v>0</v>
      </c>
      <c r="G6" s="22">
        <v>0</v>
      </c>
      <c r="H6" s="22">
        <f>SUM(I6:J6)</f>
        <v>872975</v>
      </c>
      <c r="I6" s="22">
        <v>872975</v>
      </c>
      <c r="J6" s="22">
        <v>0</v>
      </c>
    </row>
    <row r="7" s="16" customFormat="1" customHeight="1" spans="1:10">
      <c r="A7" s="24" t="s">
        <v>365</v>
      </c>
      <c r="B7" s="22">
        <f t="shared" ref="B7:B11" si="1">C7+H7</f>
        <v>1237601</v>
      </c>
      <c r="C7" s="22">
        <v>246626</v>
      </c>
      <c r="D7" s="40"/>
      <c r="E7" s="40"/>
      <c r="F7" s="40"/>
      <c r="G7" s="40"/>
      <c r="H7" s="22">
        <v>990975</v>
      </c>
      <c r="I7" s="40"/>
      <c r="J7" s="40"/>
    </row>
    <row r="8" s="16" customFormat="1" customHeight="1" spans="1:10">
      <c r="A8" s="24" t="s">
        <v>366</v>
      </c>
      <c r="B8" s="22">
        <f t="shared" si="1"/>
        <v>341600</v>
      </c>
      <c r="C8" s="22">
        <f>SUM(D8:F8)</f>
        <v>73600</v>
      </c>
      <c r="D8" s="22">
        <v>73600</v>
      </c>
      <c r="E8" s="22">
        <v>0</v>
      </c>
      <c r="F8" s="22">
        <v>0</v>
      </c>
      <c r="G8" s="40"/>
      <c r="H8" s="22">
        <f>I8</f>
        <v>268000</v>
      </c>
      <c r="I8" s="22">
        <v>268000</v>
      </c>
      <c r="J8" s="40"/>
    </row>
    <row r="9" s="16" customFormat="1" customHeight="1" spans="1:10">
      <c r="A9" s="24" t="s">
        <v>367</v>
      </c>
      <c r="B9" s="22">
        <f t="shared" si="1"/>
        <v>223603</v>
      </c>
      <c r="C9" s="22">
        <f t="shared" si="0"/>
        <v>73603</v>
      </c>
      <c r="D9" s="22">
        <v>73603</v>
      </c>
      <c r="E9" s="22">
        <v>0</v>
      </c>
      <c r="F9" s="22">
        <v>0</v>
      </c>
      <c r="G9" s="22">
        <v>0</v>
      </c>
      <c r="H9" s="22">
        <f>J9+I9</f>
        <v>150000</v>
      </c>
      <c r="I9" s="22">
        <v>150000</v>
      </c>
      <c r="J9" s="22">
        <v>0</v>
      </c>
    </row>
    <row r="10" s="16" customFormat="1" customHeight="1" spans="1:10">
      <c r="A10" s="24" t="s">
        <v>368</v>
      </c>
      <c r="B10" s="22">
        <f t="shared" si="1"/>
        <v>0</v>
      </c>
      <c r="C10" s="22">
        <f t="shared" si="0"/>
        <v>0</v>
      </c>
      <c r="D10" s="22">
        <v>0</v>
      </c>
      <c r="E10" s="22">
        <v>0</v>
      </c>
      <c r="F10" s="22">
        <v>0</v>
      </c>
      <c r="G10" s="22">
        <v>0</v>
      </c>
      <c r="H10" s="22">
        <f>I10+J10</f>
        <v>0</v>
      </c>
      <c r="I10" s="22">
        <v>0</v>
      </c>
      <c r="J10" s="22">
        <v>0</v>
      </c>
    </row>
    <row r="11" s="16" customFormat="1" customHeight="1" spans="1:10">
      <c r="A11" s="24" t="s">
        <v>369</v>
      </c>
      <c r="B11" s="22">
        <f t="shared" si="1"/>
        <v>1237601</v>
      </c>
      <c r="C11" s="22">
        <f t="shared" si="0"/>
        <v>246626</v>
      </c>
      <c r="D11" s="22">
        <f t="shared" ref="D11:F11" si="2">D6+D8-D9-D10</f>
        <v>246626</v>
      </c>
      <c r="E11" s="22">
        <f t="shared" si="2"/>
        <v>0</v>
      </c>
      <c r="F11" s="22">
        <f t="shared" si="2"/>
        <v>0</v>
      </c>
      <c r="G11" s="22">
        <f>G6-G9-G10</f>
        <v>0</v>
      </c>
      <c r="H11" s="22">
        <f>SUM(I11:J11)</f>
        <v>990975</v>
      </c>
      <c r="I11" s="22">
        <f>I8+I6-I9-I10</f>
        <v>990975</v>
      </c>
      <c r="J11" s="22">
        <f>J6-J9-J10</f>
        <v>0</v>
      </c>
    </row>
    <row r="12" s="16" customFormat="1" ht="15.55" customHeight="1" spans="1:10">
      <c r="A12" s="17"/>
      <c r="B12" s="17"/>
      <c r="C12" s="17"/>
      <c r="D12" s="17"/>
      <c r="E12" s="17"/>
      <c r="F12" s="17"/>
      <c r="G12" s="17"/>
      <c r="H12" s="17"/>
      <c r="I12" s="17"/>
      <c r="J12" s="17"/>
    </row>
    <row r="13" s="16" customFormat="1" ht="15.55" customHeight="1" spans="1:10">
      <c r="A13" s="17"/>
      <c r="B13" s="17"/>
      <c r="C13" s="17"/>
      <c r="D13" s="17"/>
      <c r="E13" s="17"/>
      <c r="F13" s="17"/>
      <c r="G13" s="17"/>
      <c r="H13" s="17"/>
      <c r="I13" s="17"/>
      <c r="J13" s="17"/>
    </row>
    <row r="14" s="16" customFormat="1" ht="15.55" customHeight="1" spans="1:10">
      <c r="A14" s="17"/>
      <c r="B14" s="17"/>
      <c r="C14" s="17"/>
      <c r="D14" s="17"/>
      <c r="E14" s="17"/>
      <c r="F14" s="17"/>
      <c r="G14" s="17"/>
      <c r="H14" s="17"/>
      <c r="I14" s="17"/>
      <c r="J14" s="17"/>
    </row>
    <row r="15" s="16" customFormat="1" ht="15.55" customHeight="1" spans="1:10">
      <c r="A15" s="17"/>
      <c r="B15" s="17"/>
      <c r="C15" s="17"/>
      <c r="D15" s="17"/>
      <c r="E15" s="17"/>
      <c r="F15" s="17"/>
      <c r="G15" s="17"/>
      <c r="H15" s="17"/>
      <c r="I15" s="17"/>
      <c r="J15" s="17"/>
    </row>
    <row r="16" s="16" customFormat="1" ht="15.55" customHeight="1" spans="1:10">
      <c r="A16" s="17"/>
      <c r="B16" s="17"/>
      <c r="C16" s="17"/>
      <c r="D16" s="17"/>
      <c r="E16" s="17"/>
      <c r="F16" s="17"/>
      <c r="G16" s="17"/>
      <c r="H16" s="17"/>
      <c r="I16" s="17"/>
      <c r="J16" s="17"/>
    </row>
    <row r="17" s="16" customFormat="1" ht="15.55" customHeight="1" spans="1:10">
      <c r="A17" s="17"/>
      <c r="B17" s="17"/>
      <c r="C17" s="17"/>
      <c r="D17" s="17"/>
      <c r="E17" s="17"/>
      <c r="F17" s="17"/>
      <c r="G17" s="17"/>
      <c r="H17" s="17"/>
      <c r="I17" s="17"/>
      <c r="J17" s="17"/>
    </row>
    <row r="18" s="16" customFormat="1" ht="15.55" customHeight="1" spans="1:10">
      <c r="A18" s="17"/>
      <c r="B18" s="17"/>
      <c r="C18" s="17"/>
      <c r="D18" s="17"/>
      <c r="E18" s="17"/>
      <c r="F18" s="17"/>
      <c r="G18" s="17"/>
      <c r="H18" s="17"/>
      <c r="I18" s="17"/>
      <c r="J18" s="17"/>
    </row>
    <row r="19" s="16" customFormat="1" ht="15.55" customHeight="1" spans="1:10">
      <c r="A19" s="17"/>
      <c r="B19" s="17"/>
      <c r="C19" s="17"/>
      <c r="D19" s="17"/>
      <c r="E19" s="17"/>
      <c r="F19" s="17"/>
      <c r="G19" s="17"/>
      <c r="H19" s="17"/>
      <c r="I19" s="17"/>
      <c r="J19" s="17"/>
    </row>
    <row r="20" s="16" customFormat="1" ht="15.55" customHeight="1" spans="1:10">
      <c r="A20" s="17"/>
      <c r="B20" s="17"/>
      <c r="C20" s="17"/>
      <c r="D20" s="17"/>
      <c r="E20" s="17"/>
      <c r="F20" s="17"/>
      <c r="G20" s="17"/>
      <c r="H20" s="17"/>
      <c r="I20" s="17"/>
      <c r="J20" s="17"/>
    </row>
  </sheetData>
  <mergeCells count="7">
    <mergeCell ref="A1:J1"/>
    <mergeCell ref="A2:J2"/>
    <mergeCell ref="A3:J3"/>
    <mergeCell ref="C4:G4"/>
    <mergeCell ref="H4:J4"/>
    <mergeCell ref="A4:A5"/>
    <mergeCell ref="B4:B5"/>
  </mergeCells>
  <printOptions horizontalCentered="1"/>
  <pageMargins left="0.751388888888889" right="0.751388888888889" top="1" bottom="1" header="0.511805555555556" footer="0.511805555555556"/>
  <pageSetup paperSize="9" scale="81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5"/>
  <sheetViews>
    <sheetView workbookViewId="0">
      <selection activeCell="A1" sqref="A1:C1"/>
    </sheetView>
  </sheetViews>
  <sheetFormatPr defaultColWidth="12.1833333333333" defaultRowHeight="15.55" customHeight="1" outlineLevelCol="2"/>
  <cols>
    <col min="1" max="1" width="10.75" style="17" customWidth="1"/>
    <col min="2" max="2" width="45" style="17" customWidth="1"/>
    <col min="3" max="3" width="13.625" style="17" customWidth="1"/>
    <col min="4" max="256" width="12.1833333333333" style="16" customWidth="1"/>
    <col min="257" max="16384" width="12.1833333333333" style="16"/>
  </cols>
  <sheetData>
    <row r="1" s="16" customFormat="1" ht="40.5" customHeight="1" spans="1:3">
      <c r="A1" s="47" t="s">
        <v>370</v>
      </c>
      <c r="B1" s="47"/>
      <c r="C1" s="47"/>
    </row>
    <row r="2" s="16" customFormat="1" ht="17" customHeight="1" spans="1:3">
      <c r="A2" s="44"/>
      <c r="B2" s="44"/>
      <c r="C2" s="45"/>
    </row>
    <row r="3" s="16" customFormat="1" ht="17" customHeight="1" spans="1:3">
      <c r="A3" s="44"/>
      <c r="B3" s="44"/>
      <c r="C3" s="45" t="s">
        <v>184</v>
      </c>
    </row>
    <row r="4" s="16" customFormat="1" ht="17" customHeight="1" spans="1:3">
      <c r="A4" s="20" t="s">
        <v>57</v>
      </c>
      <c r="B4" s="20" t="s">
        <v>58</v>
      </c>
      <c r="C4" s="20" t="s">
        <v>4</v>
      </c>
    </row>
    <row r="5" s="16" customFormat="1" ht="17.25" customHeight="1" spans="1:3">
      <c r="A5" s="46"/>
      <c r="B5" s="20" t="s">
        <v>371</v>
      </c>
      <c r="C5" s="22">
        <v>324740</v>
      </c>
    </row>
    <row r="6" s="16" customFormat="1" ht="17.25" customHeight="1" spans="1:3">
      <c r="A6" s="21">
        <v>10301</v>
      </c>
      <c r="B6" s="23" t="s">
        <v>372</v>
      </c>
      <c r="C6" s="22">
        <v>305812</v>
      </c>
    </row>
    <row r="7" s="16" customFormat="1" ht="17.25" customHeight="1" spans="1:3">
      <c r="A7" s="21">
        <v>1030148</v>
      </c>
      <c r="B7" s="23" t="s">
        <v>373</v>
      </c>
      <c r="C7" s="22">
        <f>SUM(C8:C11)</f>
        <v>292132</v>
      </c>
    </row>
    <row r="8" s="16" customFormat="1" ht="17.25" customHeight="1" spans="1:3">
      <c r="A8" s="21">
        <v>103014801</v>
      </c>
      <c r="B8" s="24" t="s">
        <v>374</v>
      </c>
      <c r="C8" s="22">
        <v>291729</v>
      </c>
    </row>
    <row r="9" s="16" customFormat="1" ht="17.25" customHeight="1" spans="1:3">
      <c r="A9" s="21">
        <v>103014802</v>
      </c>
      <c r="B9" s="24" t="s">
        <v>375</v>
      </c>
      <c r="C9" s="22">
        <v>877</v>
      </c>
    </row>
    <row r="10" s="16" customFormat="1" ht="17.25" customHeight="1" spans="1:3">
      <c r="A10" s="21">
        <v>103014803</v>
      </c>
      <c r="B10" s="24" t="s">
        <v>376</v>
      </c>
      <c r="C10" s="22">
        <v>13668</v>
      </c>
    </row>
    <row r="11" s="16" customFormat="1" ht="17.25" customHeight="1" spans="1:3">
      <c r="A11" s="21">
        <v>103014898</v>
      </c>
      <c r="B11" s="24" t="s">
        <v>377</v>
      </c>
      <c r="C11" s="22">
        <v>-14142</v>
      </c>
    </row>
    <row r="12" s="16" customFormat="1" ht="17.25" customHeight="1" spans="1:3">
      <c r="A12" s="21">
        <v>1030156</v>
      </c>
      <c r="B12" s="23" t="s">
        <v>378</v>
      </c>
      <c r="C12" s="22">
        <v>13680</v>
      </c>
    </row>
    <row r="13" s="16" customFormat="1" ht="17.25" customHeight="1" spans="1:3">
      <c r="A13" s="21">
        <v>10310</v>
      </c>
      <c r="B13" s="23" t="s">
        <v>379</v>
      </c>
      <c r="C13" s="22">
        <v>18928</v>
      </c>
    </row>
    <row r="14" s="16" customFormat="1" ht="17.25" customHeight="1" spans="1:3">
      <c r="A14" s="21">
        <v>1031099</v>
      </c>
      <c r="B14" s="23" t="s">
        <v>380</v>
      </c>
      <c r="C14" s="22">
        <f>SUM(C15:C15)</f>
        <v>18928</v>
      </c>
    </row>
    <row r="15" s="16" customFormat="1" ht="17.25" customHeight="1" spans="1:3">
      <c r="A15" s="21">
        <v>103109998</v>
      </c>
      <c r="B15" s="24" t="s">
        <v>381</v>
      </c>
      <c r="C15" s="22">
        <v>18928</v>
      </c>
    </row>
  </sheetData>
  <mergeCells count="1">
    <mergeCell ref="A1:C1"/>
  </mergeCells>
  <printOptions horizontalCentered="1"/>
  <pageMargins left="0.751388888888889" right="0.751388888888889" top="1" bottom="1" header="0.511805555555556" footer="0.511805555555556"/>
  <pageSetup paperSize="9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7"/>
  <sheetViews>
    <sheetView workbookViewId="0">
      <selection activeCell="A1" sqref="A1:C1"/>
    </sheetView>
  </sheetViews>
  <sheetFormatPr defaultColWidth="12.1833333333333" defaultRowHeight="15.55" customHeight="1" outlineLevelCol="2"/>
  <cols>
    <col min="1" max="1" width="9.44166666666667" style="17" customWidth="1"/>
    <col min="2" max="2" width="43.125" style="17" customWidth="1"/>
    <col min="3" max="3" width="9.625" style="17" customWidth="1"/>
    <col min="4" max="256" width="12.1833333333333" style="16" customWidth="1"/>
    <col min="257" max="16384" width="12.1833333333333" style="16"/>
  </cols>
  <sheetData>
    <row r="1" s="16" customFormat="1" ht="44.25" customHeight="1" spans="1:3">
      <c r="A1" s="43" t="s">
        <v>382</v>
      </c>
      <c r="B1" s="43"/>
      <c r="C1" s="43"/>
    </row>
    <row r="2" s="16" customFormat="1" ht="17" customHeight="1" spans="1:3">
      <c r="A2" s="44"/>
      <c r="B2" s="44"/>
      <c r="C2" s="45"/>
    </row>
    <row r="3" s="16" customFormat="1" ht="17" customHeight="1" spans="1:3">
      <c r="A3" s="44"/>
      <c r="B3" s="44"/>
      <c r="C3" s="45" t="s">
        <v>184</v>
      </c>
    </row>
    <row r="4" s="16" customFormat="1" ht="16.95" customHeight="1" spans="1:3">
      <c r="A4" s="20" t="s">
        <v>57</v>
      </c>
      <c r="B4" s="20" t="s">
        <v>58</v>
      </c>
      <c r="C4" s="20" t="s">
        <v>4</v>
      </c>
    </row>
    <row r="5" s="16" customFormat="1" ht="16.95" customHeight="1" spans="1:3">
      <c r="A5" s="46"/>
      <c r="B5" s="20" t="s">
        <v>383</v>
      </c>
      <c r="C5" s="22">
        <v>331167</v>
      </c>
    </row>
    <row r="6" s="16" customFormat="1" ht="16.95" customHeight="1" spans="1:3">
      <c r="A6" s="21">
        <v>212</v>
      </c>
      <c r="B6" s="23" t="s">
        <v>125</v>
      </c>
      <c r="C6" s="22">
        <v>242339</v>
      </c>
    </row>
    <row r="7" s="16" customFormat="1" ht="16.95" customHeight="1" spans="1:3">
      <c r="A7" s="21">
        <v>21208</v>
      </c>
      <c r="B7" s="23" t="s">
        <v>384</v>
      </c>
      <c r="C7" s="22">
        <f>SUM(C8:C11)</f>
        <v>228666</v>
      </c>
    </row>
    <row r="8" s="16" customFormat="1" ht="16.95" customHeight="1" spans="1:3">
      <c r="A8" s="21">
        <v>2120801</v>
      </c>
      <c r="B8" s="24" t="s">
        <v>385</v>
      </c>
      <c r="C8" s="22">
        <v>106964</v>
      </c>
    </row>
    <row r="9" s="16" customFormat="1" ht="16.95" customHeight="1" spans="1:3">
      <c r="A9" s="21">
        <v>2120802</v>
      </c>
      <c r="B9" s="24" t="s">
        <v>386</v>
      </c>
      <c r="C9" s="22">
        <v>26988</v>
      </c>
    </row>
    <row r="10" s="16" customFormat="1" ht="16.95" customHeight="1" spans="1:3">
      <c r="A10" s="21">
        <v>2120803</v>
      </c>
      <c r="B10" s="24" t="s">
        <v>387</v>
      </c>
      <c r="C10" s="22">
        <v>73089</v>
      </c>
    </row>
    <row r="11" s="16" customFormat="1" ht="16.95" customHeight="1" spans="1:3">
      <c r="A11" s="21">
        <v>2120899</v>
      </c>
      <c r="B11" s="24" t="s">
        <v>388</v>
      </c>
      <c r="C11" s="22">
        <v>21625</v>
      </c>
    </row>
    <row r="12" s="16" customFormat="1" ht="16.95" customHeight="1" spans="1:3">
      <c r="A12" s="21">
        <v>21213</v>
      </c>
      <c r="B12" s="23" t="s">
        <v>389</v>
      </c>
      <c r="C12" s="22">
        <f>SUM(C13:C14)</f>
        <v>13673</v>
      </c>
    </row>
    <row r="13" s="16" customFormat="1" ht="16.95" customHeight="1" spans="1:3">
      <c r="A13" s="21">
        <v>2121301</v>
      </c>
      <c r="B13" s="24" t="s">
        <v>390</v>
      </c>
      <c r="C13" s="22">
        <v>2412</v>
      </c>
    </row>
    <row r="14" s="16" customFormat="1" ht="16.95" customHeight="1" spans="1:3">
      <c r="A14" s="21">
        <v>2121399</v>
      </c>
      <c r="B14" s="24" t="s">
        <v>391</v>
      </c>
      <c r="C14" s="22">
        <v>11261</v>
      </c>
    </row>
    <row r="15" s="16" customFormat="1" ht="16.95" customHeight="1" spans="1:3">
      <c r="A15" s="21">
        <v>229</v>
      </c>
      <c r="B15" s="23" t="s">
        <v>392</v>
      </c>
      <c r="C15" s="22">
        <v>58372</v>
      </c>
    </row>
    <row r="16" s="16" customFormat="1" ht="16.95" customHeight="1" spans="1:3">
      <c r="A16" s="21">
        <v>22904</v>
      </c>
      <c r="B16" s="23" t="s">
        <v>393</v>
      </c>
      <c r="C16" s="22">
        <f>SUM(C17:C17)</f>
        <v>58372</v>
      </c>
    </row>
    <row r="17" s="16" customFormat="1" ht="16.95" customHeight="1" spans="1:3">
      <c r="A17" s="21">
        <v>2290402</v>
      </c>
      <c r="B17" s="24" t="s">
        <v>394</v>
      </c>
      <c r="C17" s="22">
        <v>58372</v>
      </c>
    </row>
    <row r="18" s="16" customFormat="1" ht="16.95" customHeight="1" spans="1:3">
      <c r="A18" s="21">
        <v>232</v>
      </c>
      <c r="B18" s="23" t="s">
        <v>178</v>
      </c>
      <c r="C18" s="22">
        <f>C19</f>
        <v>30218</v>
      </c>
    </row>
    <row r="19" s="16" customFormat="1" ht="16.95" customHeight="1" spans="1:3">
      <c r="A19" s="21">
        <v>23204</v>
      </c>
      <c r="B19" s="23" t="s">
        <v>395</v>
      </c>
      <c r="C19" s="22">
        <f>SUM(C20:C22)</f>
        <v>30218</v>
      </c>
    </row>
    <row r="20" s="16" customFormat="1" ht="16.95" customHeight="1" spans="1:3">
      <c r="A20" s="21">
        <v>2320411</v>
      </c>
      <c r="B20" s="24" t="s">
        <v>396</v>
      </c>
      <c r="C20" s="22">
        <v>4593</v>
      </c>
    </row>
    <row r="21" s="16" customFormat="1" ht="16.95" customHeight="1" spans="1:3">
      <c r="A21" s="21">
        <v>2320431</v>
      </c>
      <c r="B21" s="24" t="s">
        <v>397</v>
      </c>
      <c r="C21" s="22">
        <v>6842</v>
      </c>
    </row>
    <row r="22" s="16" customFormat="1" ht="16.95" customHeight="1" spans="1:3">
      <c r="A22" s="21">
        <v>2320498</v>
      </c>
      <c r="B22" s="24" t="s">
        <v>398</v>
      </c>
      <c r="C22" s="22">
        <v>18783</v>
      </c>
    </row>
    <row r="23" s="16" customFormat="1" ht="16.95" customHeight="1" spans="1:3">
      <c r="A23" s="21">
        <v>233</v>
      </c>
      <c r="B23" s="23" t="s">
        <v>181</v>
      </c>
      <c r="C23" s="22">
        <f>C24</f>
        <v>238</v>
      </c>
    </row>
    <row r="24" s="16" customFormat="1" ht="16.95" customHeight="1" spans="1:3">
      <c r="A24" s="21">
        <v>23304</v>
      </c>
      <c r="B24" s="23" t="s">
        <v>399</v>
      </c>
      <c r="C24" s="22">
        <f>SUM(C25:C27)</f>
        <v>238</v>
      </c>
    </row>
    <row r="25" s="16" customFormat="1" ht="16.95" customHeight="1" spans="1:3">
      <c r="A25" s="21">
        <v>2330411</v>
      </c>
      <c r="B25" s="24" t="s">
        <v>400</v>
      </c>
      <c r="C25" s="22">
        <v>45</v>
      </c>
    </row>
    <row r="26" s="16" customFormat="1" ht="16.95" customHeight="1" spans="1:3">
      <c r="A26" s="21">
        <v>2330431</v>
      </c>
      <c r="B26" s="24" t="s">
        <v>401</v>
      </c>
      <c r="C26" s="22">
        <v>90</v>
      </c>
    </row>
    <row r="27" s="16" customFormat="1" ht="16.95" customHeight="1" spans="1:3">
      <c r="A27" s="21">
        <v>2330498</v>
      </c>
      <c r="B27" s="24" t="s">
        <v>402</v>
      </c>
      <c r="C27" s="22">
        <v>103</v>
      </c>
    </row>
  </sheetData>
  <mergeCells count="1">
    <mergeCell ref="A1:C1"/>
  </mergeCells>
  <printOptions horizontalCentered="1"/>
  <pageMargins left="0.751388888888889" right="0.751388888888889" top="1" bottom="1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IB</vt:lpstr>
      <vt:lpstr>1-一般公共预算收入决算表</vt:lpstr>
      <vt:lpstr>2-一般公共预算支出决算表</vt:lpstr>
      <vt:lpstr>3-一般公共预算本级支出决算表</vt:lpstr>
      <vt:lpstr>4-一般公共预算本级基本支出决算表</vt:lpstr>
      <vt:lpstr>5-一般公共预算税收返还和转移支付决算表</vt:lpstr>
      <vt:lpstr>6-政府一般债务限额和余额情况决算表</vt:lpstr>
      <vt:lpstr>7-政府性基金收入决算表</vt:lpstr>
      <vt:lpstr>8-政府性基金支出决算表</vt:lpstr>
      <vt:lpstr>9-本级政府性基金支出决算表</vt:lpstr>
      <vt:lpstr>10-政府性基金转移支付决算表</vt:lpstr>
      <vt:lpstr>11-政府专项债务限额和余额情况决算表</vt:lpstr>
      <vt:lpstr>12-国有资本经营预算收入决算表</vt:lpstr>
      <vt:lpstr>13-国有资本经营预算支出决算表</vt:lpstr>
      <vt:lpstr>14-本级国有资本经营预算支出决算表</vt:lpstr>
      <vt:lpstr>15-对下安排转移支付的应当公开国有资本经营预算转移支付表</vt:lpstr>
      <vt:lpstr>16-社会保险基金收入决算表</vt:lpstr>
      <vt:lpstr>17-社会保险基金支出决算表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2018-08-27T23:48:00Z</dcterms:created>
  <dcterms:modified xsi:type="dcterms:W3CDTF">2024-09-13T03:15:42Z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3AF79A2B65C04426B69F9B4BE4B75C69_12</vt:lpwstr>
  </property>
</Properties>
</file>