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  <sheet name="附件2" sheetId="2" r:id="rId2"/>
    <sheet name="附件3" sheetId="3" r:id="rId3"/>
    <sheet name="附件4" sheetId="4" r:id="rId4"/>
    <sheet name="附件5" sheetId="5" r:id="rId5"/>
    <sheet name="附件6" sheetId="6" r:id="rId6"/>
    <sheet name="附件7" sheetId="7" r:id="rId7"/>
    <sheet name="附件8" sheetId="8" r:id="rId8"/>
  </sheets>
  <definedNames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<sst xmlns="http://schemas.openxmlformats.org/spreadsheetml/2006/main" count="240" uniqueCount="184">
  <si>
    <t>附件1</t>
  </si>
  <si>
    <t>2024年综改示范区一般公共预算收支调整预算表</t>
  </si>
  <si>
    <t>单位：万元</t>
  </si>
  <si>
    <t>收      入</t>
  </si>
  <si>
    <t>预算数</t>
  </si>
  <si>
    <t>调整数</t>
  </si>
  <si>
    <t>调整预算数</t>
  </si>
  <si>
    <t>支      出</t>
  </si>
  <si>
    <t>总      计</t>
  </si>
  <si>
    <t>总     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</si>
  <si>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</si>
  <si>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</si>
  <si>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</si>
  <si>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</si>
  <si>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</si>
  <si>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</si>
  <si>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</si>
  <si>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</si>
  <si>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</si>
  <si>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</si>
  <si>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</si>
  <si>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</si>
  <si>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</si>
  <si>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</si>
  <si>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</si>
  <si>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</si>
  <si>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</si>
  <si>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</si>
  <si>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</si>
  <si>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</si>
  <si>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</si>
  <si>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</si>
  <si>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车船税</t>
  </si>
  <si>
    <t>十一、农林水支出</t>
  </si>
  <si>
    <t xml:space="preserve">    耕地占用税</t>
  </si>
  <si>
    <t>十二、交通运输支出</t>
  </si>
  <si>
    <t xml:space="preserve">    契税</t>
  </si>
  <si>
    <t>十三、资源勘探信息等支出</t>
  </si>
  <si>
    <t xml:space="preserve">    环境保护税</t>
  </si>
  <si>
    <t>十四、商业服务业等支出</t>
  </si>
  <si>
    <t xml:space="preserve">    其他税收收入</t>
  </si>
  <si>
    <t>十五、金融业支出</t>
  </si>
  <si>
    <t>二、非税收入</t>
  </si>
  <si>
    <t>十六、援助其他地区支出</t>
  </si>
  <si>
    <t xml:space="preserve">    专项收入</t>
  </si>
  <si>
    <t>十七、自然资源海洋气象等支出</t>
  </si>
  <si>
    <t xml:space="preserve">    行政事业性收费收入</t>
  </si>
  <si>
    <t>十八、住房保障支出</t>
  </si>
  <si>
    <t xml:space="preserve">    罚没收入</t>
  </si>
  <si>
    <t>十九、粮油物资储备支出</t>
  </si>
  <si>
    <t xml:space="preserve">    国有资源（资产）有偿使用收入</t>
  </si>
  <si>
    <t>二十、灾害防治及应急管理支出</t>
  </si>
  <si>
    <t xml:space="preserve">    政府住房基金收入</t>
  </si>
  <si>
    <t>二十一、预备费</t>
  </si>
  <si>
    <t xml:space="preserve">    其他收入</t>
  </si>
  <si>
    <t>二十二、其他支出</t>
  </si>
  <si>
    <t>二十三、债务还本支出</t>
  </si>
  <si>
    <t>二十四、债务付息支出</t>
  </si>
  <si>
    <t>二十五、债务发行费用支出</t>
  </si>
  <si>
    <t>转移性收入合计</t>
  </si>
  <si>
    <t>转移性支出合计</t>
  </si>
  <si>
    <t>一、上级补助收入</t>
  </si>
  <si>
    <t>一、上解上级支出</t>
  </si>
  <si>
    <t>二、上年结转</t>
  </si>
  <si>
    <t>二、债务还本支出</t>
  </si>
  <si>
    <t>三、调入资金</t>
  </si>
  <si>
    <t>四、债务转贷收入</t>
  </si>
  <si>
    <t xml:space="preserve">    一般债务转贷收入（新增）</t>
  </si>
  <si>
    <t xml:space="preserve">    一般债务转贷收入（再融资）</t>
  </si>
  <si>
    <t>五、动用预算稳定调节基金</t>
  </si>
  <si>
    <t>注：由于四舍五入因素，部分分项加和与总数可能略有差异，下同。</t>
  </si>
  <si>
    <t>附件2</t>
  </si>
  <si>
    <t>2024年综改示范区一般公共预算本级支出调整预算表</t>
  </si>
  <si>
    <t>项          目</t>
  </si>
  <si>
    <t>年初预算数</t>
  </si>
  <si>
    <t>调整后预算数</t>
  </si>
  <si>
    <t>一般公共预算本级支出合计</t>
  </si>
  <si>
    <r>
      <rPr>
        <sz val="12"/>
        <color theme="1"/>
        <rFont val="宋体"/>
        <charset val="134"/>
        <scheme val="minor"/>
      </rPr>
      <t>201</t>
    </r>
    <r>
      <rPr>
        <sz val="12"/>
        <color theme="1"/>
        <rFont val="仿宋_GB2312"/>
        <charset val="134"/>
      </rPr>
      <t>一般公共服务支出</t>
    </r>
  </si>
  <si>
    <r>
      <rPr>
        <sz val="12"/>
        <color theme="1"/>
        <rFont val="宋体"/>
        <charset val="134"/>
        <scheme val="minor"/>
      </rPr>
      <t>202</t>
    </r>
    <r>
      <rPr>
        <sz val="12"/>
        <color theme="1"/>
        <rFont val="仿宋_GB2312"/>
        <charset val="134"/>
      </rPr>
      <t>外交支出</t>
    </r>
  </si>
  <si>
    <r>
      <rPr>
        <sz val="12"/>
        <color theme="1"/>
        <rFont val="宋体"/>
        <charset val="134"/>
        <scheme val="minor"/>
      </rPr>
      <t>203</t>
    </r>
    <r>
      <rPr>
        <sz val="12"/>
        <color theme="1"/>
        <rFont val="仿宋_GB2312"/>
        <charset val="134"/>
      </rPr>
      <t>国防支出</t>
    </r>
  </si>
  <si>
    <r>
      <rPr>
        <sz val="12"/>
        <color theme="1"/>
        <rFont val="宋体"/>
        <charset val="134"/>
        <scheme val="minor"/>
      </rPr>
      <t>204</t>
    </r>
    <r>
      <rPr>
        <sz val="12"/>
        <color theme="1"/>
        <rFont val="仿宋_GB2312"/>
        <charset val="134"/>
      </rPr>
      <t>公共安全支出</t>
    </r>
  </si>
  <si>
    <r>
      <rPr>
        <sz val="12"/>
        <color theme="1"/>
        <rFont val="宋体"/>
        <charset val="134"/>
        <scheme val="minor"/>
      </rPr>
      <t>205</t>
    </r>
    <r>
      <rPr>
        <sz val="12"/>
        <color theme="1"/>
        <rFont val="仿宋_GB2312"/>
        <charset val="134"/>
      </rPr>
      <t>教育支出</t>
    </r>
  </si>
  <si>
    <r>
      <rPr>
        <sz val="12"/>
        <color theme="1"/>
        <rFont val="宋体"/>
        <charset val="134"/>
        <scheme val="minor"/>
      </rPr>
      <t>206</t>
    </r>
    <r>
      <rPr>
        <sz val="12"/>
        <color theme="1"/>
        <rFont val="仿宋_GB2312"/>
        <charset val="134"/>
      </rPr>
      <t>科学技术支出</t>
    </r>
  </si>
  <si>
    <r>
      <rPr>
        <sz val="12"/>
        <color theme="1"/>
        <rFont val="宋体"/>
        <charset val="134"/>
        <scheme val="minor"/>
      </rPr>
      <t>207</t>
    </r>
    <r>
      <rPr>
        <sz val="12"/>
        <color theme="1"/>
        <rFont val="仿宋_GB2312"/>
        <charset val="134"/>
      </rPr>
      <t>文化旅游体育和传媒支出</t>
    </r>
  </si>
  <si>
    <r>
      <rPr>
        <sz val="12"/>
        <color theme="1"/>
        <rFont val="宋体"/>
        <charset val="134"/>
        <scheme val="minor"/>
      </rPr>
      <t>208</t>
    </r>
    <r>
      <rPr>
        <sz val="12"/>
        <color theme="1"/>
        <rFont val="仿宋_GB2312"/>
        <charset val="134"/>
      </rPr>
      <t>社会保障和就业支出</t>
    </r>
  </si>
  <si>
    <r>
      <rPr>
        <sz val="12"/>
        <color theme="1"/>
        <rFont val="宋体"/>
        <charset val="134"/>
        <scheme val="minor"/>
      </rPr>
      <t>210</t>
    </r>
    <r>
      <rPr>
        <sz val="12"/>
        <color theme="1"/>
        <rFont val="仿宋_GB2312"/>
        <charset val="134"/>
      </rPr>
      <t>卫生健康支出</t>
    </r>
  </si>
  <si>
    <r>
      <rPr>
        <sz val="12"/>
        <color theme="1"/>
        <rFont val="宋体"/>
        <charset val="134"/>
        <scheme val="minor"/>
      </rPr>
      <t>211</t>
    </r>
    <r>
      <rPr>
        <sz val="12"/>
        <color theme="1"/>
        <rFont val="仿宋_GB2312"/>
        <charset val="134"/>
      </rPr>
      <t>节能环保支出</t>
    </r>
  </si>
  <si>
    <r>
      <rPr>
        <sz val="12"/>
        <color theme="1"/>
        <rFont val="宋体"/>
        <charset val="134"/>
        <scheme val="minor"/>
      </rPr>
      <t>212</t>
    </r>
    <r>
      <rPr>
        <sz val="12"/>
        <color theme="1"/>
        <rFont val="仿宋_GB2312"/>
        <charset val="134"/>
      </rPr>
      <t>城乡社区支出</t>
    </r>
  </si>
  <si>
    <r>
      <rPr>
        <sz val="12"/>
        <color theme="1"/>
        <rFont val="宋体"/>
        <charset val="134"/>
        <scheme val="minor"/>
      </rPr>
      <t>213</t>
    </r>
    <r>
      <rPr>
        <sz val="12"/>
        <color theme="1"/>
        <rFont val="仿宋_GB2312"/>
        <charset val="134"/>
      </rPr>
      <t>农林水支出</t>
    </r>
  </si>
  <si>
    <r>
      <rPr>
        <sz val="12"/>
        <color theme="1"/>
        <rFont val="宋体"/>
        <charset val="134"/>
        <scheme val="minor"/>
      </rPr>
      <t>214</t>
    </r>
    <r>
      <rPr>
        <sz val="12"/>
        <color theme="1"/>
        <rFont val="仿宋_GB2312"/>
        <charset val="134"/>
      </rPr>
      <t>交通运输支出</t>
    </r>
  </si>
  <si>
    <r>
      <rPr>
        <sz val="12"/>
        <color theme="1"/>
        <rFont val="宋体"/>
        <charset val="134"/>
        <scheme val="minor"/>
      </rPr>
      <t>215</t>
    </r>
    <r>
      <rPr>
        <sz val="12"/>
        <color theme="1"/>
        <rFont val="仿宋_GB2312"/>
        <charset val="134"/>
      </rPr>
      <t>资源勘探工业信息等支出</t>
    </r>
  </si>
  <si>
    <r>
      <rPr>
        <sz val="12"/>
        <color theme="1"/>
        <rFont val="宋体"/>
        <charset val="134"/>
        <scheme val="minor"/>
      </rPr>
      <t>216</t>
    </r>
    <r>
      <rPr>
        <sz val="12"/>
        <color theme="1"/>
        <rFont val="仿宋_GB2312"/>
        <charset val="134"/>
      </rPr>
      <t>商业服务业等支出</t>
    </r>
  </si>
  <si>
    <r>
      <rPr>
        <sz val="12"/>
        <color theme="1"/>
        <rFont val="宋体"/>
        <charset val="134"/>
        <scheme val="minor"/>
      </rPr>
      <t>217</t>
    </r>
    <r>
      <rPr>
        <sz val="12"/>
        <color theme="1"/>
        <rFont val="仿宋_GB2312"/>
        <charset val="134"/>
      </rPr>
      <t>金融支出</t>
    </r>
  </si>
  <si>
    <r>
      <rPr>
        <sz val="12"/>
        <color theme="1"/>
        <rFont val="宋体"/>
        <charset val="134"/>
        <scheme val="minor"/>
      </rPr>
      <t>219</t>
    </r>
    <r>
      <rPr>
        <sz val="12"/>
        <color theme="1"/>
        <rFont val="仿宋_GB2312"/>
        <charset val="134"/>
      </rPr>
      <t>援助其他地区支出</t>
    </r>
  </si>
  <si>
    <r>
      <rPr>
        <sz val="12"/>
        <color theme="1"/>
        <rFont val="宋体"/>
        <charset val="134"/>
        <scheme val="minor"/>
      </rPr>
      <t>220</t>
    </r>
    <r>
      <rPr>
        <sz val="12"/>
        <color theme="1"/>
        <rFont val="仿宋_GB2312"/>
        <charset val="134"/>
      </rPr>
      <t>自然资源海洋气象等支出</t>
    </r>
  </si>
  <si>
    <r>
      <rPr>
        <sz val="12"/>
        <color theme="1"/>
        <rFont val="宋体"/>
        <charset val="134"/>
        <scheme val="minor"/>
      </rPr>
      <t>221</t>
    </r>
    <r>
      <rPr>
        <sz val="12"/>
        <color theme="1"/>
        <rFont val="仿宋_GB2312"/>
        <charset val="134"/>
      </rPr>
      <t>住房保障支出</t>
    </r>
  </si>
  <si>
    <r>
      <rPr>
        <sz val="12"/>
        <color theme="1"/>
        <rFont val="宋体"/>
        <charset val="134"/>
        <scheme val="minor"/>
      </rPr>
      <t>222</t>
    </r>
    <r>
      <rPr>
        <sz val="12"/>
        <color theme="1"/>
        <rFont val="仿宋_GB2312"/>
        <charset val="134"/>
      </rPr>
      <t>粮油物资储备支出</t>
    </r>
  </si>
  <si>
    <r>
      <rPr>
        <sz val="12"/>
        <color theme="1"/>
        <rFont val="宋体"/>
        <charset val="134"/>
        <scheme val="minor"/>
      </rPr>
      <t>224</t>
    </r>
    <r>
      <rPr>
        <sz val="12"/>
        <color theme="1"/>
        <rFont val="仿宋_GB2312"/>
        <charset val="134"/>
      </rPr>
      <t>灾害防治及应急管理支出</t>
    </r>
  </si>
  <si>
    <r>
      <rPr>
        <sz val="12"/>
        <color theme="1"/>
        <rFont val="宋体"/>
        <charset val="134"/>
        <scheme val="minor"/>
      </rPr>
      <t>227</t>
    </r>
    <r>
      <rPr>
        <sz val="12"/>
        <color theme="1"/>
        <rFont val="仿宋_GB2312"/>
        <charset val="134"/>
      </rPr>
      <t>预备费</t>
    </r>
  </si>
  <si>
    <r>
      <rPr>
        <sz val="12"/>
        <color theme="1"/>
        <rFont val="宋体"/>
        <charset val="134"/>
        <scheme val="minor"/>
      </rPr>
      <t>229</t>
    </r>
    <r>
      <rPr>
        <sz val="12"/>
        <color theme="1"/>
        <rFont val="仿宋_GB2312"/>
        <charset val="134"/>
      </rPr>
      <t>其他支出</t>
    </r>
  </si>
  <si>
    <r>
      <rPr>
        <sz val="12"/>
        <color theme="1"/>
        <rFont val="宋体"/>
        <charset val="134"/>
        <scheme val="minor"/>
      </rPr>
      <t>231</t>
    </r>
    <r>
      <rPr>
        <sz val="12"/>
        <color theme="1"/>
        <rFont val="仿宋_GB2312"/>
        <charset val="134"/>
      </rPr>
      <t>债务还本支出</t>
    </r>
  </si>
  <si>
    <r>
      <rPr>
        <sz val="12"/>
        <color theme="1"/>
        <rFont val="宋体"/>
        <charset val="134"/>
        <scheme val="minor"/>
      </rPr>
      <t>232</t>
    </r>
    <r>
      <rPr>
        <sz val="12"/>
        <color theme="1"/>
        <rFont val="仿宋_GB2312"/>
        <charset val="134"/>
      </rPr>
      <t>债务付息支出</t>
    </r>
  </si>
  <si>
    <r>
      <rPr>
        <sz val="12"/>
        <color theme="1"/>
        <rFont val="宋体"/>
        <charset val="134"/>
        <scheme val="minor"/>
      </rPr>
      <t>233</t>
    </r>
    <r>
      <rPr>
        <sz val="12"/>
        <color theme="1"/>
        <rFont val="仿宋_GB2312"/>
        <charset val="134"/>
      </rPr>
      <t>债务发行费用支出</t>
    </r>
  </si>
  <si>
    <t>附件3</t>
  </si>
  <si>
    <t>2024年综改示范区一般公共预算转移支付收支调整预算表</t>
  </si>
  <si>
    <t>收入</t>
  </si>
  <si>
    <t>支出</t>
  </si>
  <si>
    <t>转移性收入</t>
  </si>
  <si>
    <t>转移性支出</t>
  </si>
  <si>
    <t xml:space="preserve">  1.上级补助收入</t>
  </si>
  <si>
    <t xml:space="preserve">  1.上解上级支出</t>
  </si>
  <si>
    <t xml:space="preserve">  其中：一般性转移支付</t>
  </si>
  <si>
    <t xml:space="preserve">  2.地方政府一般债务还本支出</t>
  </si>
  <si>
    <t xml:space="preserve">        专项转移支付</t>
  </si>
  <si>
    <t xml:space="preserve">        税收返还</t>
  </si>
  <si>
    <t xml:space="preserve">  2.上年结余收入</t>
  </si>
  <si>
    <t xml:space="preserve">  3.调入资金</t>
  </si>
  <si>
    <t xml:space="preserve">  4.调入预算稳定调节基金</t>
  </si>
  <si>
    <t xml:space="preserve">  5.债务转贷收入</t>
  </si>
  <si>
    <t>附件4</t>
  </si>
  <si>
    <t>2024年综改示范区政府性基金预算收支调整预算表</t>
  </si>
  <si>
    <t>一、政府性基金收入合计</t>
  </si>
  <si>
    <t>一、政府性基金预算支出合计</t>
  </si>
  <si>
    <t>其中：1、国有土地收益基金收入</t>
  </si>
  <si>
    <t xml:space="preserve">  其中：212城乡社区支出</t>
  </si>
  <si>
    <t xml:space="preserve">      2、农业土地开发资金收入</t>
  </si>
  <si>
    <t xml:space="preserve">        215资源勘探工业信息等支出</t>
  </si>
  <si>
    <t xml:space="preserve">      3、国有土地使用权出让收入</t>
  </si>
  <si>
    <t xml:space="preserve">        229其他支出</t>
  </si>
  <si>
    <t xml:space="preserve">      4、城市基础设施配套费收入</t>
  </si>
  <si>
    <t xml:space="preserve">        231债务还本支出</t>
  </si>
  <si>
    <t xml:space="preserve">      5、污水处理费收入</t>
  </si>
  <si>
    <t xml:space="preserve">        232债务付息支出</t>
  </si>
  <si>
    <t xml:space="preserve">      6、专项债券对应项目专项收入</t>
  </si>
  <si>
    <t xml:space="preserve">        233债务发行费用支出</t>
  </si>
  <si>
    <t>二、转移性收入</t>
  </si>
  <si>
    <t>二、转移性支出</t>
  </si>
  <si>
    <t xml:space="preserve">  1、上级补助收入</t>
  </si>
  <si>
    <t>1、调出资金</t>
  </si>
  <si>
    <t xml:space="preserve">  2、上年结余收入</t>
  </si>
  <si>
    <t>2、政府债务还本支出</t>
  </si>
  <si>
    <t xml:space="preserve">  3、债务转贷收入</t>
  </si>
  <si>
    <t>附件5</t>
  </si>
  <si>
    <t>2024年综改示范区国有资本经营预算金收支调整预算表</t>
  </si>
  <si>
    <t>一、国有资本经营预算收入合计</t>
  </si>
  <si>
    <t>一、国有资本经营预算支出合计</t>
  </si>
  <si>
    <t>1、利润收入</t>
  </si>
  <si>
    <t>1、解决历史遗留问题及改革成本支出</t>
  </si>
  <si>
    <t>2、股利、股息收入</t>
  </si>
  <si>
    <t>2.国有企业资本金注入</t>
  </si>
  <si>
    <t>3、其他国有资本经营预算收入</t>
  </si>
  <si>
    <t>1、上级补助收入</t>
  </si>
  <si>
    <t>2、上年结余收入</t>
  </si>
  <si>
    <t>附件6</t>
  </si>
  <si>
    <t>2024年综改示范区地方政府债务限额调整情况表</t>
  </si>
  <si>
    <t>项目</t>
  </si>
  <si>
    <t>金额</t>
  </si>
  <si>
    <t>一、2023年地方政府债务限额</t>
  </si>
  <si>
    <t xml:space="preserve">  其中：一般债务限额</t>
  </si>
  <si>
    <t xml:space="preserve">        专项债务限额</t>
  </si>
  <si>
    <t>二、2024年新增地方债务限额</t>
  </si>
  <si>
    <t>三、2024年地方政府债务限额</t>
  </si>
  <si>
    <t>附件7</t>
  </si>
  <si>
    <t>2024年综改示范区政府债券资金安排情况表</t>
  </si>
  <si>
    <t>序号</t>
  </si>
  <si>
    <t>项目名称</t>
  </si>
  <si>
    <t>项目领域</t>
  </si>
  <si>
    <t>债务性质</t>
  </si>
  <si>
    <t>债务规模</t>
  </si>
  <si>
    <t>合计</t>
  </si>
  <si>
    <t>潇河供水工程</t>
  </si>
  <si>
    <t>基础配套设施</t>
  </si>
  <si>
    <t>专项债务</t>
  </si>
  <si>
    <t>合成生物水处理及再利用项目</t>
  </si>
  <si>
    <t>潇河220KV供电工程项目</t>
  </si>
  <si>
    <t>合成生物热电联产项目</t>
  </si>
  <si>
    <t>附件8</t>
  </si>
  <si>
    <t>2024年综改示范区三公经费调整情况表</t>
  </si>
  <si>
    <t>公务接待</t>
  </si>
  <si>
    <t>公务用车</t>
  </si>
  <si>
    <t xml:space="preserve">  其中：公务车辆购置</t>
  </si>
  <si>
    <t xml:space="preserve">        公务用车运行维护费</t>
  </si>
  <si>
    <t>因公出国（境）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</si>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</sst>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4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4"/>
      <color rgb="FF000000"/>
      <name val="黑体"/>
      <charset val="134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4"/>
      <color theme="1"/>
      <name val="黑体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3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2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177" fontId="19" fillId="0" borderId="1" xfId="0" applyNumberFormat="1" applyFont="1" applyFill="1" applyBorder="1" applyAlignment="1" applyProtection="1">
      <alignment vertical="center"/>
      <protection locked="0"/>
    </xf>
    <xf numFmtId="177" fontId="10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Fill="1" applyBorder="1" applyAlignment="1" applyProtection="1">
      <alignment vertical="center"/>
      <protection locked="0"/>
    </xf>
    <xf numFmtId="177" fontId="19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>
      <alignment vertical="center"/>
    </xf>
    <xf numFmtId="177" fontId="21" fillId="0" borderId="1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4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77" fontId="19" fillId="0" borderId="1" xfId="0" applyNumberFormat="1" applyFont="1" applyBorder="1">
      <alignment vertical="center"/>
    </xf>
    <xf numFmtId="177" fontId="19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77" fontId="1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77" fontId="19" fillId="0" borderId="1" xfId="0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/>
    </xf>
    <xf numFmtId="177" fontId="23" fillId="0" borderId="1" xfId="0" applyNumberFormat="1" applyFont="1" applyFill="1" applyBorder="1" applyAlignment="1" applyProtection="1">
      <alignment vertical="center"/>
      <protection locked="0"/>
    </xf>
    <xf numFmtId="177" fontId="24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177" fontId="2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justify" vertical="center"/>
    </xf>
    <xf numFmtId="0" fontId="10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B11" sqref="B11"/>
    </sheetView>
  </sheetViews>
  <sheetFormatPr defaultColWidth="9" defaultRowHeight="13.5" outlineLevelCol="7"/>
  <cols>
    <col min="1" max="1" width="24.25" style="63" customWidth="1"/>
    <col min="2" max="2" width="10" customWidth="1"/>
    <col min="3" max="3" width="11.5416666666667" customWidth="1"/>
    <col min="4" max="4" width="12.5" customWidth="1"/>
    <col min="5" max="5" width="28.625" style="63" customWidth="1"/>
    <col min="6" max="6" width="9.875" customWidth="1"/>
    <col min="7" max="7" width="10.25" customWidth="1"/>
    <col min="8" max="8" width="11.625" customWidth="1"/>
  </cols>
  <sheetData>
    <row r="1" ht="18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2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2.5" spans="1:8">
      <c r="A3" s="30"/>
      <c r="B3" s="30"/>
      <c r="C3" s="29"/>
      <c r="D3" s="29"/>
      <c r="E3" s="30"/>
      <c r="F3" s="30"/>
      <c r="G3" s="29"/>
      <c r="H3" s="12" t="s">
        <v>2</v>
      </c>
    </row>
    <row r="4" s="40" customFormat="1" ht="31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61" customFormat="1" ht="31" customHeight="1" spans="1:8">
      <c r="A5" s="19" t="s">
        <v>8</v>
      </c>
      <c r="B5" s="64">
        <f>B6+B33</f>
        <v>861145</v>
      </c>
      <c r="C5" s="64">
        <f>C6+C33</f>
        <v>294080</v>
      </c>
      <c r="D5" s="64">
        <f>D6+D33</f>
        <v>1155225</v>
      </c>
      <c r="E5" s="19" t="s">
        <v>9</v>
      </c>
      <c r="F5" s="65">
        <f>F6+F33</f>
        <v>861145</v>
      </c>
      <c r="G5" s="65">
        <f>G6+G33</f>
        <v>294080.3</v>
      </c>
      <c r="H5" s="65">
        <f>H6+H33</f>
        <v>1155225.3</v>
      </c>
    </row>
    <row r="6" s="62" customFormat="1" ht="26" customHeight="1" spans="1:8">
      <c r="A6" s="33" t="s">
        <v>10</v>
      </c>
      <c r="B6" s="64">
        <f>B7+B22</f>
        <v>750000</v>
      </c>
      <c r="C6" s="64">
        <f>C7+C22</f>
        <v>-120700</v>
      </c>
      <c r="D6" s="64">
        <f>D7+D22</f>
        <v>629300</v>
      </c>
      <c r="E6" s="66" t="s">
        <v>11</v>
      </c>
      <c r="F6" s="67">
        <f>SUM(F7:F31)</f>
        <v>781145</v>
      </c>
      <c r="G6" s="67">
        <f>SUM(G7:G31)</f>
        <v>311825.3</v>
      </c>
      <c r="H6" s="67">
        <f>SUM(H7:H31)</f>
        <v>1092970.3</v>
      </c>
    </row>
    <row r="7" s="62" customFormat="1" ht="26" customHeight="1" spans="1:8">
      <c r="A7" s="33" t="s">
        <v>12</v>
      </c>
      <c r="B7" s="64">
        <f>SUM(B8:B21)</f>
        <v>674000</v>
      </c>
      <c r="C7" s="64">
        <f>SUM(C8:C21)</f>
        <v>-138896</v>
      </c>
      <c r="D7" s="64">
        <f>SUM(D8:D21)</f>
        <v>535104</v>
      </c>
      <c r="E7" s="66" t="s">
        <v>13</v>
      </c>
      <c r="F7" s="67">
        <v>67907</v>
      </c>
      <c r="G7" s="67">
        <v>32078</v>
      </c>
      <c r="H7" s="67">
        <f>F7+G7</f>
        <v>99985</v>
      </c>
    </row>
    <row r="8" s="62" customFormat="1" ht="26" customHeight="1" spans="1:8">
      <c r="A8" s="33" t="s">
        <v>14</v>
      </c>
      <c r="B8" s="64">
        <v>337447</v>
      </c>
      <c r="C8" s="67">
        <v>-77593</v>
      </c>
      <c r="D8" s="67">
        <f>B8+C8</f>
        <v>259854</v>
      </c>
      <c r="E8" s="66" t="s">
        <v>15</v>
      </c>
      <c r="F8" s="67">
        <v>280</v>
      </c>
      <c r="G8" s="67">
        <v>10.3</v>
      </c>
      <c r="H8" s="67">
        <f t="shared" ref="H8:H31" si="0">F8+G8</f>
        <v>290.3</v>
      </c>
    </row>
    <row r="9" s="62" customFormat="1" ht="26" customHeight="1" spans="1:8">
      <c r="A9" s="33" t="s">
        <v>16</v>
      </c>
      <c r="B9" s="64">
        <v>35000</v>
      </c>
      <c r="C9" s="67">
        <v>4696</v>
      </c>
      <c r="D9" s="67">
        <f t="shared" ref="D9:D21" si="1">B9+C9</f>
        <v>39696</v>
      </c>
      <c r="E9" s="66" t="s">
        <v>17</v>
      </c>
      <c r="F9" s="67">
        <v>17962</v>
      </c>
      <c r="G9" s="67">
        <v>-2000</v>
      </c>
      <c r="H9" s="67">
        <f t="shared" si="0"/>
        <v>15962</v>
      </c>
    </row>
    <row r="10" s="62" customFormat="1" ht="26" customHeight="1" spans="1:8">
      <c r="A10" s="33" t="s">
        <v>18</v>
      </c>
      <c r="B10" s="64">
        <v>25200</v>
      </c>
      <c r="C10" s="67">
        <v>412</v>
      </c>
      <c r="D10" s="67">
        <f t="shared" si="1"/>
        <v>25612</v>
      </c>
      <c r="E10" s="66" t="s">
        <v>19</v>
      </c>
      <c r="F10" s="67">
        <v>2000</v>
      </c>
      <c r="G10" s="67">
        <v>-1300</v>
      </c>
      <c r="H10" s="67">
        <f t="shared" si="0"/>
        <v>700</v>
      </c>
    </row>
    <row r="11" s="62" customFormat="1" ht="26" customHeight="1" spans="1:8">
      <c r="A11" s="33" t="s">
        <v>20</v>
      </c>
      <c r="B11" s="64">
        <v>143</v>
      </c>
      <c r="C11" s="67">
        <v>236</v>
      </c>
      <c r="D11" s="67">
        <f t="shared" si="1"/>
        <v>379</v>
      </c>
      <c r="E11" s="66" t="s">
        <v>21</v>
      </c>
      <c r="F11" s="67">
        <v>203717</v>
      </c>
      <c r="G11" s="67">
        <v>13701</v>
      </c>
      <c r="H11" s="67">
        <f t="shared" si="0"/>
        <v>217418</v>
      </c>
    </row>
    <row r="12" s="62" customFormat="1" ht="26" customHeight="1" spans="1:8">
      <c r="A12" s="33" t="s">
        <v>22</v>
      </c>
      <c r="B12" s="64">
        <v>60000</v>
      </c>
      <c r="C12" s="67">
        <v>-12328</v>
      </c>
      <c r="D12" s="67">
        <f t="shared" si="1"/>
        <v>47672</v>
      </c>
      <c r="E12" s="66" t="s">
        <v>23</v>
      </c>
      <c r="F12" s="67">
        <v>195</v>
      </c>
      <c r="G12" s="67"/>
      <c r="H12" s="67">
        <f t="shared" si="0"/>
        <v>195</v>
      </c>
    </row>
    <row r="13" s="62" customFormat="1" ht="26" customHeight="1" spans="1:8">
      <c r="A13" s="33" t="s">
        <v>24</v>
      </c>
      <c r="B13" s="64">
        <v>60000</v>
      </c>
      <c r="C13" s="67">
        <v>7306</v>
      </c>
      <c r="D13" s="67">
        <f t="shared" si="1"/>
        <v>67306</v>
      </c>
      <c r="E13" s="66" t="s">
        <v>25</v>
      </c>
      <c r="F13" s="67">
        <v>43514</v>
      </c>
      <c r="G13" s="67">
        <v>13994</v>
      </c>
      <c r="H13" s="67">
        <f t="shared" si="0"/>
        <v>57508</v>
      </c>
    </row>
    <row r="14" s="62" customFormat="1" ht="26" customHeight="1" spans="1:8">
      <c r="A14" s="33" t="s">
        <v>26</v>
      </c>
      <c r="B14" s="64">
        <v>60000</v>
      </c>
      <c r="C14" s="67">
        <v>-13027</v>
      </c>
      <c r="D14" s="67">
        <f t="shared" si="1"/>
        <v>46973</v>
      </c>
      <c r="E14" s="66" t="s">
        <v>27</v>
      </c>
      <c r="F14" s="67">
        <v>171</v>
      </c>
      <c r="G14" s="67">
        <v>-15</v>
      </c>
      <c r="H14" s="67">
        <f t="shared" si="0"/>
        <v>156</v>
      </c>
    </row>
    <row r="15" s="62" customFormat="1" ht="26" customHeight="1" spans="1:8">
      <c r="A15" s="33" t="s">
        <v>28</v>
      </c>
      <c r="B15" s="64">
        <v>9000</v>
      </c>
      <c r="C15" s="67">
        <v>-20</v>
      </c>
      <c r="D15" s="67">
        <f t="shared" si="1"/>
        <v>8980</v>
      </c>
      <c r="E15" s="66" t="s">
        <v>29</v>
      </c>
      <c r="F15" s="67">
        <v>2136</v>
      </c>
      <c r="G15" s="67">
        <v>-347</v>
      </c>
      <c r="H15" s="67">
        <f t="shared" si="0"/>
        <v>1789</v>
      </c>
    </row>
    <row r="16" s="62" customFormat="1" ht="26" customHeight="1" spans="1:8">
      <c r="A16" s="33" t="s">
        <v>30</v>
      </c>
      <c r="B16" s="64">
        <v>20000</v>
      </c>
      <c r="C16" s="67">
        <v>-6141</v>
      </c>
      <c r="D16" s="67">
        <f t="shared" si="1"/>
        <v>13859</v>
      </c>
      <c r="E16" s="66" t="s">
        <v>31</v>
      </c>
      <c r="F16" s="67">
        <v>130603</v>
      </c>
      <c r="G16" s="67">
        <v>131300</v>
      </c>
      <c r="H16" s="67">
        <f t="shared" si="0"/>
        <v>261903</v>
      </c>
    </row>
    <row r="17" s="62" customFormat="1" ht="26" customHeight="1" spans="1:8">
      <c r="A17" s="33" t="s">
        <v>32</v>
      </c>
      <c r="B17" s="64">
        <v>7000</v>
      </c>
      <c r="C17" s="67">
        <v>-1155</v>
      </c>
      <c r="D17" s="67">
        <f t="shared" si="1"/>
        <v>5845</v>
      </c>
      <c r="E17" s="66" t="s">
        <v>33</v>
      </c>
      <c r="F17" s="67">
        <v>3574</v>
      </c>
      <c r="G17" s="67">
        <v>155</v>
      </c>
      <c r="H17" s="67">
        <f t="shared" si="0"/>
        <v>3729</v>
      </c>
    </row>
    <row r="18" s="62" customFormat="1" ht="26" customHeight="1" spans="1:8">
      <c r="A18" s="33" t="s">
        <v>34</v>
      </c>
      <c r="B18" s="64">
        <v>25000</v>
      </c>
      <c r="C18" s="67">
        <v>-20898</v>
      </c>
      <c r="D18" s="67">
        <f t="shared" si="1"/>
        <v>4102</v>
      </c>
      <c r="E18" s="66" t="s">
        <v>35</v>
      </c>
      <c r="F18" s="67"/>
      <c r="G18" s="67"/>
      <c r="H18" s="67"/>
    </row>
    <row r="19" s="62" customFormat="1" ht="26" customHeight="1" spans="1:8">
      <c r="A19" s="33" t="s">
        <v>36</v>
      </c>
      <c r="B19" s="64">
        <v>35000</v>
      </c>
      <c r="C19" s="67">
        <v>-20386</v>
      </c>
      <c r="D19" s="67">
        <f t="shared" si="1"/>
        <v>14614</v>
      </c>
      <c r="E19" s="66" t="s">
        <v>37</v>
      </c>
      <c r="F19" s="67">
        <v>230254</v>
      </c>
      <c r="G19" s="67">
        <v>123527</v>
      </c>
      <c r="H19" s="67">
        <f t="shared" si="0"/>
        <v>353781</v>
      </c>
    </row>
    <row r="20" s="62" customFormat="1" ht="26" customHeight="1" spans="1:8">
      <c r="A20" s="33" t="s">
        <v>38</v>
      </c>
      <c r="B20" s="64">
        <v>60</v>
      </c>
      <c r="C20" s="67">
        <v>150</v>
      </c>
      <c r="D20" s="67">
        <f t="shared" si="1"/>
        <v>210</v>
      </c>
      <c r="E20" s="66" t="s">
        <v>39</v>
      </c>
      <c r="F20" s="67">
        <v>4003</v>
      </c>
      <c r="G20" s="67">
        <v>5000</v>
      </c>
      <c r="H20" s="67">
        <f t="shared" si="0"/>
        <v>9003</v>
      </c>
    </row>
    <row r="21" s="62" customFormat="1" ht="26" customHeight="1" spans="1:8">
      <c r="A21" s="33" t="s">
        <v>40</v>
      </c>
      <c r="B21" s="64">
        <v>150</v>
      </c>
      <c r="C21" s="67">
        <v>-148</v>
      </c>
      <c r="D21" s="67">
        <f t="shared" si="1"/>
        <v>2</v>
      </c>
      <c r="E21" s="66" t="s">
        <v>41</v>
      </c>
      <c r="F21" s="67"/>
      <c r="G21" s="67"/>
      <c r="H21" s="67"/>
    </row>
    <row r="22" s="62" customFormat="1" ht="26" customHeight="1" spans="1:8">
      <c r="A22" s="33" t="s">
        <v>42</v>
      </c>
      <c r="B22" s="67">
        <f>SUM(B23:B28)</f>
        <v>76000</v>
      </c>
      <c r="C22" s="67">
        <f t="shared" ref="C22:C28" si="2">D22-B22</f>
        <v>18196</v>
      </c>
      <c r="D22" s="67">
        <f>SUM(D23:D28)</f>
        <v>94196</v>
      </c>
      <c r="E22" s="66" t="s">
        <v>43</v>
      </c>
      <c r="F22" s="67"/>
      <c r="G22" s="67"/>
      <c r="H22" s="67"/>
    </row>
    <row r="23" s="62" customFormat="1" ht="26" customHeight="1" spans="1:8">
      <c r="A23" s="33" t="s">
        <v>44</v>
      </c>
      <c r="B23" s="67">
        <v>68000</v>
      </c>
      <c r="C23" s="67">
        <f t="shared" si="2"/>
        <v>-22395</v>
      </c>
      <c r="D23" s="67">
        <v>45605</v>
      </c>
      <c r="E23" s="66" t="s">
        <v>45</v>
      </c>
      <c r="F23" s="67">
        <v>32752</v>
      </c>
      <c r="G23" s="67">
        <v>300</v>
      </c>
      <c r="H23" s="67">
        <f t="shared" si="0"/>
        <v>33052</v>
      </c>
    </row>
    <row r="24" s="62" customFormat="1" ht="26" customHeight="1" spans="1:8">
      <c r="A24" s="33" t="s">
        <v>46</v>
      </c>
      <c r="B24" s="67">
        <v>3000</v>
      </c>
      <c r="C24" s="67">
        <f t="shared" si="2"/>
        <v>-1871</v>
      </c>
      <c r="D24" s="67">
        <v>1129</v>
      </c>
      <c r="E24" s="66" t="s">
        <v>47</v>
      </c>
      <c r="F24" s="67"/>
      <c r="G24" s="67">
        <v>15000</v>
      </c>
      <c r="H24" s="67">
        <f t="shared" si="0"/>
        <v>15000</v>
      </c>
    </row>
    <row r="25" s="62" customFormat="1" ht="26" customHeight="1" spans="1:8">
      <c r="A25" s="33" t="s">
        <v>48</v>
      </c>
      <c r="B25" s="67">
        <v>1000</v>
      </c>
      <c r="C25" s="67">
        <f t="shared" si="2"/>
        <v>-24</v>
      </c>
      <c r="D25" s="67">
        <v>976</v>
      </c>
      <c r="E25" s="66" t="s">
        <v>49</v>
      </c>
      <c r="F25" s="67"/>
      <c r="G25" s="67"/>
      <c r="H25" s="67"/>
    </row>
    <row r="26" s="62" customFormat="1" ht="54" customHeight="1" spans="1:8">
      <c r="A26" s="23" t="s">
        <v>50</v>
      </c>
      <c r="B26" s="67">
        <v>3000</v>
      </c>
      <c r="C26" s="67">
        <f t="shared" si="2"/>
        <v>43296</v>
      </c>
      <c r="D26" s="67">
        <v>46296</v>
      </c>
      <c r="E26" s="68" t="s">
        <v>51</v>
      </c>
      <c r="F26" s="67">
        <v>6766</v>
      </c>
      <c r="G26" s="67">
        <v>1627</v>
      </c>
      <c r="H26" s="67">
        <f t="shared" si="0"/>
        <v>8393</v>
      </c>
    </row>
    <row r="27" s="62" customFormat="1" ht="26" customHeight="1" spans="1:8">
      <c r="A27" s="33" t="s">
        <v>52</v>
      </c>
      <c r="B27" s="67">
        <v>0</v>
      </c>
      <c r="C27" s="67">
        <f t="shared" si="2"/>
        <v>190</v>
      </c>
      <c r="D27" s="67">
        <v>190</v>
      </c>
      <c r="E27" s="66" t="s">
        <v>53</v>
      </c>
      <c r="F27" s="67">
        <v>20000</v>
      </c>
      <c r="G27" s="67">
        <v>-20000</v>
      </c>
      <c r="H27" s="67"/>
    </row>
    <row r="28" s="62" customFormat="1" ht="26" customHeight="1" spans="1:8">
      <c r="A28" s="33" t="s">
        <v>54</v>
      </c>
      <c r="B28" s="67">
        <v>1000</v>
      </c>
      <c r="C28" s="67">
        <f t="shared" si="2"/>
        <v>-1000</v>
      </c>
      <c r="D28" s="67">
        <v>0</v>
      </c>
      <c r="E28" s="66" t="s">
        <v>55</v>
      </c>
      <c r="F28" s="67"/>
      <c r="G28" s="67">
        <v>70</v>
      </c>
      <c r="H28" s="67">
        <v>70</v>
      </c>
    </row>
    <row r="29" s="62" customFormat="1" ht="26" customHeight="1" spans="1:8">
      <c r="A29" s="33"/>
      <c r="B29" s="67"/>
      <c r="C29" s="67"/>
      <c r="D29" s="67"/>
      <c r="E29" s="66" t="s">
        <v>56</v>
      </c>
      <c r="F29" s="67">
        <v>7530</v>
      </c>
      <c r="G29" s="67">
        <v>70</v>
      </c>
      <c r="H29" s="67">
        <f t="shared" si="0"/>
        <v>7600</v>
      </c>
    </row>
    <row r="30" s="62" customFormat="1" ht="26" customHeight="1" spans="1:8">
      <c r="A30" s="33"/>
      <c r="B30" s="69"/>
      <c r="C30" s="69"/>
      <c r="D30" s="67"/>
      <c r="E30" s="66" t="s">
        <v>57</v>
      </c>
      <c r="F30" s="67">
        <v>7780</v>
      </c>
      <c r="G30" s="67">
        <v>-1415</v>
      </c>
      <c r="H30" s="67">
        <f t="shared" si="0"/>
        <v>6365</v>
      </c>
    </row>
    <row r="31" s="62" customFormat="1" ht="26" customHeight="1" spans="1:8">
      <c r="A31" s="33"/>
      <c r="B31" s="69"/>
      <c r="C31" s="69"/>
      <c r="D31" s="67"/>
      <c r="E31" s="66" t="s">
        <v>58</v>
      </c>
      <c r="F31" s="67">
        <v>1</v>
      </c>
      <c r="G31" s="67">
        <v>70</v>
      </c>
      <c r="H31" s="67">
        <f t="shared" si="0"/>
        <v>71</v>
      </c>
    </row>
    <row r="32" s="62" customFormat="1" ht="26" customHeight="1" spans="1:8">
      <c r="A32" s="33"/>
      <c r="B32" s="69"/>
      <c r="C32" s="69"/>
      <c r="D32" s="67"/>
      <c r="E32" s="66"/>
      <c r="F32" s="67"/>
      <c r="G32" s="67"/>
      <c r="H32" s="67"/>
    </row>
    <row r="33" s="62" customFormat="1" ht="26" customHeight="1" spans="1:8">
      <c r="A33" s="33" t="s">
        <v>59</v>
      </c>
      <c r="B33" s="64">
        <f>B34+B35+B36+B37+B40</f>
        <v>111145</v>
      </c>
      <c r="C33" s="64">
        <f>C34+C35+C36+C37+C40</f>
        <v>414780</v>
      </c>
      <c r="D33" s="64">
        <f>D34+D35+D36+D37+D40</f>
        <v>525925</v>
      </c>
      <c r="E33" s="66" t="s">
        <v>60</v>
      </c>
      <c r="F33" s="67">
        <f>F34+F35</f>
        <v>80000</v>
      </c>
      <c r="G33" s="67">
        <f>G34+G35</f>
        <v>-17745</v>
      </c>
      <c r="H33" s="67">
        <f>H34+H35</f>
        <v>62255</v>
      </c>
    </row>
    <row r="34" s="62" customFormat="1" ht="26" customHeight="1" spans="1:8">
      <c r="A34" s="33" t="s">
        <v>61</v>
      </c>
      <c r="B34" s="64">
        <v>68947</v>
      </c>
      <c r="C34" s="64">
        <f>D34-B34</f>
        <v>342463</v>
      </c>
      <c r="D34" s="67">
        <v>411410</v>
      </c>
      <c r="E34" s="66" t="s">
        <v>62</v>
      </c>
      <c r="F34" s="67">
        <v>80000</v>
      </c>
      <c r="G34" s="67">
        <v>-17745</v>
      </c>
      <c r="H34" s="67">
        <f>F34+G34</f>
        <v>62255</v>
      </c>
    </row>
    <row r="35" s="62" customFormat="1" ht="26" customHeight="1" spans="1:8">
      <c r="A35" s="33" t="s">
        <v>63</v>
      </c>
      <c r="B35" s="64">
        <v>13772</v>
      </c>
      <c r="C35" s="64">
        <f t="shared" ref="C35:C40" si="3">D35-B35</f>
        <v>0</v>
      </c>
      <c r="D35" s="67">
        <v>13772</v>
      </c>
      <c r="E35" s="66" t="s">
        <v>64</v>
      </c>
      <c r="F35" s="67"/>
      <c r="G35" s="67"/>
      <c r="H35" s="67"/>
    </row>
    <row r="36" s="62" customFormat="1" ht="26" customHeight="1" spans="1:8">
      <c r="A36" s="33" t="s">
        <v>65</v>
      </c>
      <c r="B36" s="64"/>
      <c r="C36" s="64">
        <f t="shared" si="3"/>
        <v>4617</v>
      </c>
      <c r="D36" s="67">
        <v>4617</v>
      </c>
      <c r="E36" s="70"/>
      <c r="F36" s="67"/>
      <c r="G36" s="67"/>
      <c r="H36" s="67"/>
    </row>
    <row r="37" s="62" customFormat="1" ht="26" customHeight="1" spans="1:8">
      <c r="A37" s="33" t="s">
        <v>66</v>
      </c>
      <c r="B37" s="64"/>
      <c r="C37" s="64">
        <f t="shared" si="3"/>
        <v>67700</v>
      </c>
      <c r="D37" s="67">
        <f>D38+D39</f>
        <v>67700</v>
      </c>
      <c r="E37" s="66"/>
      <c r="F37" s="69"/>
      <c r="G37" s="69"/>
      <c r="H37" s="69"/>
    </row>
    <row r="38" s="62" customFormat="1" ht="26" customHeight="1" spans="1:8">
      <c r="A38" s="33" t="s">
        <v>67</v>
      </c>
      <c r="B38" s="64"/>
      <c r="C38" s="64">
        <f t="shared" si="3"/>
        <v>0</v>
      </c>
      <c r="D38" s="64"/>
      <c r="E38" s="66"/>
      <c r="F38" s="69"/>
      <c r="G38" s="69"/>
      <c r="H38" s="69"/>
    </row>
    <row r="39" s="62" customFormat="1" ht="26" customHeight="1" spans="1:8">
      <c r="A39" s="33" t="s">
        <v>68</v>
      </c>
      <c r="B39" s="64"/>
      <c r="C39" s="64">
        <f t="shared" si="3"/>
        <v>67700</v>
      </c>
      <c r="D39" s="64">
        <v>67700</v>
      </c>
      <c r="E39" s="66"/>
      <c r="F39" s="69"/>
      <c r="G39" s="69"/>
      <c r="H39" s="69"/>
    </row>
    <row r="40" s="62" customFormat="1" ht="26" customHeight="1" spans="1:8">
      <c r="A40" s="33" t="s">
        <v>69</v>
      </c>
      <c r="B40" s="64">
        <v>28426</v>
      </c>
      <c r="C40" s="64">
        <f t="shared" si="3"/>
        <v>0</v>
      </c>
      <c r="D40" s="64">
        <v>28426</v>
      </c>
      <c r="E40" s="66"/>
      <c r="F40" s="69"/>
      <c r="G40" s="69"/>
      <c r="H40" s="69"/>
    </row>
    <row r="41" s="62" customFormat="1" ht="26" customHeight="1" spans="1:8">
      <c r="A41" s="71" t="s">
        <v>70</v>
      </c>
      <c r="B41" s="71"/>
      <c r="C41" s="71"/>
      <c r="D41" s="71"/>
      <c r="E41" s="71"/>
      <c r="F41" s="71"/>
      <c r="G41" s="71"/>
      <c r="H41" s="71"/>
    </row>
  </sheetData>
  <mergeCells count="3">
    <mergeCell ref="A1:H1"/>
    <mergeCell ref="A2:H2"/>
    <mergeCell ref="A41:H41"/>
  </mergeCells>
  <pageMargins left="0.55" right="0.471527777777778" top="0.354166666666667" bottom="0.511805555555556" header="0.5" footer="0.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opLeftCell="A19" workbookViewId="0">
      <selection activeCell="B6" sqref="B6:D31"/>
    </sheetView>
  </sheetViews>
  <sheetFormatPr defaultColWidth="8.725" defaultRowHeight="13.5" outlineLevelCol="3"/>
  <cols>
    <col min="1" max="1" width="42.75" customWidth="1"/>
    <col min="2" max="2" width="17.375" customWidth="1"/>
    <col min="3" max="3" width="20.25" customWidth="1"/>
    <col min="4" max="4" width="20.375" customWidth="1"/>
  </cols>
  <sheetData>
    <row r="1" ht="18.75" spans="1:4">
      <c r="A1" s="47" t="s">
        <v>71</v>
      </c>
      <c r="B1" s="48"/>
      <c r="C1" s="48"/>
      <c r="D1" s="48"/>
    </row>
    <row r="2" ht="24" spans="1:4">
      <c r="A2" s="49" t="s">
        <v>72</v>
      </c>
      <c r="B2" s="49"/>
      <c r="C2" s="49"/>
      <c r="D2" s="49"/>
    </row>
    <row r="3" ht="27" customHeight="1" spans="1:4">
      <c r="A3" s="8"/>
      <c r="B3" s="8"/>
      <c r="C3" s="8"/>
      <c r="D3" s="56" t="s">
        <v>2</v>
      </c>
    </row>
    <row r="4" s="2" customFormat="1" ht="30" customHeight="1" spans="1:4">
      <c r="A4" s="13" t="s">
        <v>73</v>
      </c>
      <c r="B4" s="13" t="s">
        <v>74</v>
      </c>
      <c r="C4" s="13" t="s">
        <v>5</v>
      </c>
      <c r="D4" s="13" t="s">
        <v>75</v>
      </c>
    </row>
    <row r="5" ht="30" customHeight="1" spans="1:4">
      <c r="A5" s="57" t="s">
        <v>76</v>
      </c>
      <c r="B5" s="58">
        <f>SUM(B6:B31)</f>
        <v>781145</v>
      </c>
      <c r="C5" s="58">
        <f>SUM(C6:C31)</f>
        <v>311825.3</v>
      </c>
      <c r="D5" s="58">
        <f>SUM(D6:D31)</f>
        <v>1092970.3</v>
      </c>
    </row>
    <row r="6" ht="30" customHeight="1" spans="1:4">
      <c r="A6" s="59" t="s">
        <v>77</v>
      </c>
      <c r="B6" s="60">
        <v>67907</v>
      </c>
      <c r="C6" s="60">
        <v>32078</v>
      </c>
      <c r="D6" s="60">
        <f>B6+C6</f>
        <v>99985</v>
      </c>
    </row>
    <row r="7" ht="30" customHeight="1" spans="1:4">
      <c r="A7" s="59" t="s">
        <v>78</v>
      </c>
      <c r="B7" s="60"/>
      <c r="C7" s="60"/>
      <c r="D7" s="60"/>
    </row>
    <row r="8" ht="30" customHeight="1" spans="1:4">
      <c r="A8" s="59" t="s">
        <v>79</v>
      </c>
      <c r="B8" s="60">
        <v>280</v>
      </c>
      <c r="C8" s="60">
        <v>10.3</v>
      </c>
      <c r="D8" s="60">
        <f t="shared" ref="D7:D31" si="0">B8+C8</f>
        <v>290.3</v>
      </c>
    </row>
    <row r="9" ht="30" customHeight="1" spans="1:4">
      <c r="A9" s="59" t="s">
        <v>80</v>
      </c>
      <c r="B9" s="60">
        <v>17962</v>
      </c>
      <c r="C9" s="60">
        <v>-2000</v>
      </c>
      <c r="D9" s="60">
        <f t="shared" si="0"/>
        <v>15962</v>
      </c>
    </row>
    <row r="10" ht="30" customHeight="1" spans="1:4">
      <c r="A10" s="59" t="s">
        <v>81</v>
      </c>
      <c r="B10" s="60">
        <v>2000</v>
      </c>
      <c r="C10" s="60">
        <v>-1300</v>
      </c>
      <c r="D10" s="60">
        <f t="shared" si="0"/>
        <v>700</v>
      </c>
    </row>
    <row r="11" ht="30" customHeight="1" spans="1:4">
      <c r="A11" s="59" t="s">
        <v>82</v>
      </c>
      <c r="B11" s="60">
        <v>203717</v>
      </c>
      <c r="C11" s="60">
        <v>13701</v>
      </c>
      <c r="D11" s="60">
        <f t="shared" si="0"/>
        <v>217418</v>
      </c>
    </row>
    <row r="12" ht="30" customHeight="1" spans="1:4">
      <c r="A12" s="59" t="s">
        <v>83</v>
      </c>
      <c r="B12" s="60">
        <v>195</v>
      </c>
      <c r="C12" s="60"/>
      <c r="D12" s="60">
        <f t="shared" si="0"/>
        <v>195</v>
      </c>
    </row>
    <row r="13" ht="30" customHeight="1" spans="1:4">
      <c r="A13" s="59" t="s">
        <v>84</v>
      </c>
      <c r="B13" s="60">
        <v>43514</v>
      </c>
      <c r="C13" s="60">
        <v>13994</v>
      </c>
      <c r="D13" s="60">
        <f t="shared" si="0"/>
        <v>57508</v>
      </c>
    </row>
    <row r="14" ht="30" customHeight="1" spans="1:4">
      <c r="A14" s="59" t="s">
        <v>85</v>
      </c>
      <c r="B14" s="60">
        <v>171</v>
      </c>
      <c r="C14" s="60">
        <v>-15</v>
      </c>
      <c r="D14" s="60">
        <f t="shared" si="0"/>
        <v>156</v>
      </c>
    </row>
    <row r="15" ht="30" customHeight="1" spans="1:4">
      <c r="A15" s="59" t="s">
        <v>86</v>
      </c>
      <c r="B15" s="60">
        <v>2136</v>
      </c>
      <c r="C15" s="60">
        <v>-347</v>
      </c>
      <c r="D15" s="60">
        <f t="shared" si="0"/>
        <v>1789</v>
      </c>
    </row>
    <row r="16" ht="30" customHeight="1" spans="1:4">
      <c r="A16" s="59" t="s">
        <v>87</v>
      </c>
      <c r="B16" s="60">
        <v>130603</v>
      </c>
      <c r="C16" s="60">
        <v>131300</v>
      </c>
      <c r="D16" s="60">
        <f t="shared" si="0"/>
        <v>261903</v>
      </c>
    </row>
    <row r="17" ht="30" customHeight="1" spans="1:4">
      <c r="A17" s="59" t="s">
        <v>88</v>
      </c>
      <c r="B17" s="60">
        <v>3574</v>
      </c>
      <c r="C17" s="60">
        <v>155</v>
      </c>
      <c r="D17" s="60">
        <f t="shared" si="0"/>
        <v>3729</v>
      </c>
    </row>
    <row r="18" ht="30" customHeight="1" spans="1:4">
      <c r="A18" s="59" t="s">
        <v>89</v>
      </c>
      <c r="B18" s="60"/>
      <c r="C18" s="60"/>
      <c r="D18" s="60"/>
    </row>
    <row r="19" ht="30" customHeight="1" spans="1:4">
      <c r="A19" s="59" t="s">
        <v>90</v>
      </c>
      <c r="B19" s="60">
        <v>230254</v>
      </c>
      <c r="C19" s="60">
        <v>123527</v>
      </c>
      <c r="D19" s="60">
        <f t="shared" si="0"/>
        <v>353781</v>
      </c>
    </row>
    <row r="20" ht="30" customHeight="1" spans="1:4">
      <c r="A20" s="59" t="s">
        <v>91</v>
      </c>
      <c r="B20" s="60">
        <v>4003</v>
      </c>
      <c r="C20" s="60">
        <v>5000</v>
      </c>
      <c r="D20" s="60">
        <f t="shared" si="0"/>
        <v>9003</v>
      </c>
    </row>
    <row r="21" ht="30" customHeight="1" spans="1:4">
      <c r="A21" s="59" t="s">
        <v>92</v>
      </c>
      <c r="B21" s="60"/>
      <c r="C21" s="60"/>
      <c r="D21" s="60"/>
    </row>
    <row r="22" ht="30" customHeight="1" spans="1:4">
      <c r="A22" s="59" t="s">
        <v>93</v>
      </c>
      <c r="B22" s="60"/>
      <c r="C22" s="60"/>
      <c r="D22" s="60"/>
    </row>
    <row r="23" ht="30" customHeight="1" spans="1:4">
      <c r="A23" s="59" t="s">
        <v>94</v>
      </c>
      <c r="B23" s="60">
        <v>32752</v>
      </c>
      <c r="C23" s="60">
        <v>300</v>
      </c>
      <c r="D23" s="60">
        <f t="shared" si="0"/>
        <v>33052</v>
      </c>
    </row>
    <row r="24" ht="30" customHeight="1" spans="1:4">
      <c r="A24" s="59" t="s">
        <v>95</v>
      </c>
      <c r="B24" s="60"/>
      <c r="C24" s="60">
        <v>15000</v>
      </c>
      <c r="D24" s="60">
        <f t="shared" si="0"/>
        <v>15000</v>
      </c>
    </row>
    <row r="25" ht="30" customHeight="1" spans="1:4">
      <c r="A25" s="59" t="s">
        <v>96</v>
      </c>
      <c r="B25" s="60"/>
      <c r="C25" s="60"/>
      <c r="D25" s="60"/>
    </row>
    <row r="26" ht="30" customHeight="1" spans="1:4">
      <c r="A26" s="59" t="s">
        <v>97</v>
      </c>
      <c r="B26" s="60">
        <v>6766</v>
      </c>
      <c r="C26" s="60">
        <v>1627</v>
      </c>
      <c r="D26" s="60">
        <f t="shared" si="0"/>
        <v>8393</v>
      </c>
    </row>
    <row r="27" ht="30" customHeight="1" spans="1:4">
      <c r="A27" s="59" t="s">
        <v>98</v>
      </c>
      <c r="B27" s="60">
        <v>20000</v>
      </c>
      <c r="C27" s="60">
        <v>-20000</v>
      </c>
      <c r="D27" s="60">
        <f t="shared" si="0"/>
        <v>0</v>
      </c>
    </row>
    <row r="28" ht="30" customHeight="1" spans="1:4">
      <c r="A28" s="59" t="s">
        <v>99</v>
      </c>
      <c r="B28" s="60"/>
      <c r="C28" s="60">
        <v>70</v>
      </c>
      <c r="D28" s="60">
        <v>70</v>
      </c>
    </row>
    <row r="29" ht="30" customHeight="1" spans="1:4">
      <c r="A29" s="59" t="s">
        <v>100</v>
      </c>
      <c r="B29" s="60">
        <v>7530</v>
      </c>
      <c r="C29" s="60">
        <v>70</v>
      </c>
      <c r="D29" s="60">
        <f t="shared" si="0"/>
        <v>7600</v>
      </c>
    </row>
    <row r="30" ht="30" customHeight="1" spans="1:4">
      <c r="A30" s="59" t="s">
        <v>101</v>
      </c>
      <c r="B30" s="60">
        <v>7780</v>
      </c>
      <c r="C30" s="60">
        <v>-1415</v>
      </c>
      <c r="D30" s="60">
        <f t="shared" si="0"/>
        <v>6365</v>
      </c>
    </row>
    <row r="31" ht="30" customHeight="1" spans="1:4">
      <c r="A31" s="59" t="s">
        <v>102</v>
      </c>
      <c r="B31" s="60">
        <v>1</v>
      </c>
      <c r="C31" s="60">
        <v>70</v>
      </c>
      <c r="D31" s="60">
        <f t="shared" si="0"/>
        <v>71</v>
      </c>
    </row>
  </sheetData>
  <mergeCells count="1">
    <mergeCell ref="A2:D2"/>
  </mergeCells>
  <pageMargins left="0.75" right="0.75" top="1" bottom="1" header="0.5" footer="0.5"/>
  <pageSetup paperSize="9" scale="7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D12" sqref="C12:D12"/>
    </sheetView>
  </sheetViews>
  <sheetFormatPr defaultColWidth="8.725" defaultRowHeight="13.5" outlineLevelCol="7"/>
  <cols>
    <col min="1" max="1" width="26.625" customWidth="1"/>
    <col min="2" max="2" width="12.8166666666667" customWidth="1"/>
    <col min="3" max="3" width="10.3666666666667" customWidth="1"/>
    <col min="4" max="4" width="15.275" customWidth="1"/>
    <col min="5" max="5" width="30.875" customWidth="1"/>
    <col min="6" max="6" width="12.8166666666667" customWidth="1"/>
    <col min="7" max="7" width="10.3666666666667" customWidth="1"/>
    <col min="8" max="8" width="15.275" customWidth="1"/>
  </cols>
  <sheetData>
    <row r="1" ht="18.75" spans="1:4">
      <c r="A1" s="47" t="s">
        <v>103</v>
      </c>
      <c r="B1" s="48"/>
      <c r="C1" s="48"/>
      <c r="D1" s="48"/>
    </row>
    <row r="2" ht="24" spans="1:8">
      <c r="A2" s="49" t="s">
        <v>104</v>
      </c>
      <c r="B2" s="49"/>
      <c r="C2" s="49"/>
      <c r="D2" s="49"/>
      <c r="E2" s="49"/>
      <c r="F2" s="49"/>
      <c r="G2" s="49"/>
      <c r="H2" s="49"/>
    </row>
    <row r="3" s="1" customFormat="1" ht="18" customHeight="1" spans="1:8">
      <c r="A3" s="8"/>
      <c r="B3" s="8"/>
      <c r="C3" s="8"/>
      <c r="D3" s="8"/>
      <c r="H3" s="9" t="s">
        <v>2</v>
      </c>
    </row>
    <row r="4" s="2" customFormat="1" ht="25" customHeight="1" spans="1:8">
      <c r="A4" s="13" t="s">
        <v>105</v>
      </c>
      <c r="B4" s="13"/>
      <c r="C4" s="13"/>
      <c r="D4" s="13"/>
      <c r="E4" s="50" t="s">
        <v>106</v>
      </c>
      <c r="F4" s="50"/>
      <c r="G4" s="50"/>
      <c r="H4" s="50"/>
    </row>
    <row r="5" s="2" customFormat="1" ht="25" customHeight="1" spans="1:8">
      <c r="A5" s="13" t="s">
        <v>73</v>
      </c>
      <c r="B5" s="13" t="s">
        <v>74</v>
      </c>
      <c r="C5" s="13" t="s">
        <v>5</v>
      </c>
      <c r="D5" s="13" t="s">
        <v>75</v>
      </c>
      <c r="E5" s="13" t="s">
        <v>73</v>
      </c>
      <c r="F5" s="13" t="s">
        <v>74</v>
      </c>
      <c r="G5" s="13" t="s">
        <v>5</v>
      </c>
      <c r="H5" s="13" t="s">
        <v>75</v>
      </c>
    </row>
    <row r="6" s="4" customFormat="1" ht="25" customHeight="1" spans="1:8">
      <c r="A6" s="51" t="s">
        <v>107</v>
      </c>
      <c r="B6" s="52">
        <f>B7+B11+B12+B13+B14</f>
        <v>111145</v>
      </c>
      <c r="C6" s="52">
        <f>C7+C11+C12+C13+C14</f>
        <v>414780</v>
      </c>
      <c r="D6" s="52">
        <f>D7+D11+D12+D13+D14</f>
        <v>525925</v>
      </c>
      <c r="E6" s="51" t="s">
        <v>108</v>
      </c>
      <c r="F6" s="52">
        <v>111145</v>
      </c>
      <c r="G6" s="52">
        <f>C6</f>
        <v>414780</v>
      </c>
      <c r="H6" s="52">
        <f>D6</f>
        <v>525925</v>
      </c>
    </row>
    <row r="7" s="1" customFormat="1" ht="25" customHeight="1" spans="1:8">
      <c r="A7" s="53" t="s">
        <v>109</v>
      </c>
      <c r="B7" s="54">
        <f>SUM(B8:B10)</f>
        <v>68947</v>
      </c>
      <c r="C7" s="54">
        <f>SUM(C8:C10)</f>
        <v>342463</v>
      </c>
      <c r="D7" s="54">
        <f>SUM(D8:D10)</f>
        <v>411410</v>
      </c>
      <c r="E7" s="53" t="s">
        <v>110</v>
      </c>
      <c r="F7" s="38">
        <v>80000</v>
      </c>
      <c r="G7" s="38">
        <f>H7-F7</f>
        <v>-17745</v>
      </c>
      <c r="H7" s="55">
        <v>62255</v>
      </c>
    </row>
    <row r="8" s="1" customFormat="1" ht="25" customHeight="1" spans="1:8">
      <c r="A8" s="53" t="s">
        <v>111</v>
      </c>
      <c r="B8" s="38">
        <v>51971</v>
      </c>
      <c r="C8" s="38">
        <f t="shared" ref="C8:C14" si="0">D8-B8</f>
        <v>285414</v>
      </c>
      <c r="D8" s="38">
        <v>337385</v>
      </c>
      <c r="E8" s="53" t="s">
        <v>112</v>
      </c>
      <c r="F8" s="39"/>
      <c r="G8" s="39"/>
      <c r="H8" s="39"/>
    </row>
    <row r="9" s="1" customFormat="1" ht="25" customHeight="1" spans="1:8">
      <c r="A9" s="53" t="s">
        <v>113</v>
      </c>
      <c r="B9" s="38">
        <v>10012</v>
      </c>
      <c r="C9" s="38">
        <f t="shared" si="0"/>
        <v>57049</v>
      </c>
      <c r="D9" s="38">
        <v>67061</v>
      </c>
      <c r="E9" s="53"/>
      <c r="F9" s="39"/>
      <c r="G9" s="39"/>
      <c r="H9" s="39"/>
    </row>
    <row r="10" s="1" customFormat="1" ht="25" customHeight="1" spans="1:8">
      <c r="A10" s="53" t="s">
        <v>114</v>
      </c>
      <c r="B10" s="38">
        <v>6964</v>
      </c>
      <c r="C10" s="38">
        <f t="shared" si="0"/>
        <v>0</v>
      </c>
      <c r="D10" s="38">
        <v>6964</v>
      </c>
      <c r="E10" s="53"/>
      <c r="F10" s="39"/>
      <c r="G10" s="39"/>
      <c r="H10" s="39"/>
    </row>
    <row r="11" s="1" customFormat="1" ht="25" customHeight="1" spans="1:8">
      <c r="A11" s="53" t="s">
        <v>115</v>
      </c>
      <c r="B11" s="38">
        <v>13772</v>
      </c>
      <c r="C11" s="38">
        <f t="shared" si="0"/>
        <v>0</v>
      </c>
      <c r="D11" s="38">
        <v>13772</v>
      </c>
      <c r="E11" s="53"/>
      <c r="F11" s="39"/>
      <c r="G11" s="39"/>
      <c r="H11" s="39"/>
    </row>
    <row r="12" s="1" customFormat="1" ht="25" customHeight="1" spans="1:8">
      <c r="A12" s="53" t="s">
        <v>116</v>
      </c>
      <c r="B12" s="38">
        <v>0</v>
      </c>
      <c r="C12" s="54">
        <f t="shared" si="0"/>
        <v>4617</v>
      </c>
      <c r="D12" s="54">
        <v>4617</v>
      </c>
      <c r="E12" s="53"/>
      <c r="F12" s="39"/>
      <c r="G12" s="39"/>
      <c r="H12" s="39"/>
    </row>
    <row r="13" s="1" customFormat="1" ht="25" customHeight="1" spans="1:8">
      <c r="A13" s="53" t="s">
        <v>117</v>
      </c>
      <c r="B13" s="38">
        <v>28426</v>
      </c>
      <c r="C13" s="38">
        <f t="shared" si="0"/>
        <v>0</v>
      </c>
      <c r="D13" s="38">
        <v>28426</v>
      </c>
      <c r="E13" s="53"/>
      <c r="F13" s="39"/>
      <c r="G13" s="39"/>
      <c r="H13" s="39"/>
    </row>
    <row r="14" s="1" customFormat="1" ht="25" customHeight="1" spans="1:8">
      <c r="A14" s="53" t="s">
        <v>118</v>
      </c>
      <c r="B14" s="38">
        <v>0</v>
      </c>
      <c r="C14" s="38">
        <f t="shared" si="0"/>
        <v>67700</v>
      </c>
      <c r="D14" s="38">
        <v>67700</v>
      </c>
      <c r="E14" s="53"/>
      <c r="F14" s="39"/>
      <c r="G14" s="39"/>
      <c r="H14" s="39"/>
    </row>
  </sheetData>
  <mergeCells count="3">
    <mergeCell ref="A2:H2"/>
    <mergeCell ref="A4:D4"/>
    <mergeCell ref="E4:H4"/>
  </mergeCells>
  <pageMargins left="0.75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selection activeCell="G7" sqref="G7:G12"/>
    </sheetView>
  </sheetViews>
  <sheetFormatPr defaultColWidth="8.725" defaultRowHeight="13.5" outlineLevelCol="7"/>
  <cols>
    <col min="1" max="1" width="39.8166666666667" customWidth="1"/>
    <col min="2" max="2" width="11.3666666666667"/>
    <col min="3" max="3" width="11.5416666666667" customWidth="1"/>
    <col min="4" max="4" width="11.3666666666667"/>
    <col min="5" max="5" width="41" customWidth="1"/>
    <col min="6" max="6" width="11.3666666666667" customWidth="1"/>
    <col min="7" max="7" width="11.5416666666667" customWidth="1"/>
    <col min="8" max="8" width="11.3666666666667"/>
  </cols>
  <sheetData>
    <row r="1" ht="18.75" spans="1:8">
      <c r="A1" s="28" t="s">
        <v>119</v>
      </c>
      <c r="B1" s="28"/>
      <c r="C1" s="28"/>
      <c r="D1" s="28"/>
      <c r="E1" s="28"/>
      <c r="F1" s="28"/>
      <c r="G1" s="28"/>
      <c r="H1" s="28"/>
    </row>
    <row r="2" ht="46" customHeight="1" spans="1:8">
      <c r="A2" s="6" t="s">
        <v>120</v>
      </c>
      <c r="B2" s="6"/>
      <c r="C2" s="6"/>
      <c r="D2" s="6"/>
      <c r="E2" s="6"/>
      <c r="F2" s="6"/>
      <c r="G2" s="6"/>
      <c r="H2" s="6"/>
    </row>
    <row r="3" s="3" customFormat="1" ht="23" customHeight="1" spans="1:8">
      <c r="A3" s="42"/>
      <c r="B3" s="42"/>
      <c r="C3" s="42"/>
      <c r="D3" s="42"/>
      <c r="E3" s="42"/>
      <c r="F3" s="42"/>
      <c r="G3" s="42"/>
      <c r="H3" s="12" t="s">
        <v>2</v>
      </c>
    </row>
    <row r="4" s="40" customFormat="1" ht="31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41" customFormat="1" ht="31" customHeight="1" spans="1:8">
      <c r="A5" s="20" t="s">
        <v>8</v>
      </c>
      <c r="B5" s="43">
        <f>B6+B14</f>
        <v>347954</v>
      </c>
      <c r="C5" s="43">
        <f>C6+C14</f>
        <v>108201</v>
      </c>
      <c r="D5" s="43">
        <f>D6+D14</f>
        <v>456155</v>
      </c>
      <c r="E5" s="20" t="s">
        <v>9</v>
      </c>
      <c r="F5" s="21">
        <f>F6+F14</f>
        <v>347954</v>
      </c>
      <c r="G5" s="21">
        <f>G6+G14</f>
        <v>108201</v>
      </c>
      <c r="H5" s="21">
        <f>H6+H14</f>
        <v>456155</v>
      </c>
    </row>
    <row r="6" s="3" customFormat="1" ht="31" customHeight="1" spans="1:8">
      <c r="A6" s="16" t="s">
        <v>121</v>
      </c>
      <c r="B6" s="43">
        <f>SUM(B7:B12)</f>
        <v>221558</v>
      </c>
      <c r="C6" s="43">
        <f>SUM(C7:C12)</f>
        <v>-113949</v>
      </c>
      <c r="D6" s="43">
        <f>SUM(D7:D12)</f>
        <v>107609</v>
      </c>
      <c r="E6" s="16" t="s">
        <v>122</v>
      </c>
      <c r="F6" s="36">
        <f>SUM(F7:F12)</f>
        <v>347954</v>
      </c>
      <c r="G6" s="36">
        <f>SUM(G7:G12)</f>
        <v>5401</v>
      </c>
      <c r="H6" s="36">
        <f>SUM(H7:H12)</f>
        <v>353355</v>
      </c>
    </row>
    <row r="7" s="3" customFormat="1" ht="31" customHeight="1" spans="1:8">
      <c r="A7" s="16" t="s">
        <v>123</v>
      </c>
      <c r="B7" s="44"/>
      <c r="C7" s="45"/>
      <c r="D7" s="36"/>
      <c r="E7" s="16" t="s">
        <v>124</v>
      </c>
      <c r="F7" s="36">
        <v>247632</v>
      </c>
      <c r="G7" s="36">
        <v>-129591</v>
      </c>
      <c r="H7" s="36">
        <f t="shared" ref="H7:H12" si="0">F7+G7</f>
        <v>118041</v>
      </c>
    </row>
    <row r="8" s="3" customFormat="1" ht="31" customHeight="1" spans="1:8">
      <c r="A8" s="16" t="s">
        <v>125</v>
      </c>
      <c r="B8" s="44"/>
      <c r="C8" s="36"/>
      <c r="D8" s="36"/>
      <c r="E8" s="46" t="s">
        <v>126</v>
      </c>
      <c r="F8" s="36"/>
      <c r="G8" s="36">
        <v>19350</v>
      </c>
      <c r="H8" s="36">
        <f t="shared" si="0"/>
        <v>19350</v>
      </c>
    </row>
    <row r="9" s="3" customFormat="1" ht="31" customHeight="1" spans="1:8">
      <c r="A9" s="16" t="s">
        <v>127</v>
      </c>
      <c r="B9" s="44">
        <v>189000</v>
      </c>
      <c r="C9" s="36">
        <f>D9-B9</f>
        <v>-118373</v>
      </c>
      <c r="D9" s="36">
        <v>70627</v>
      </c>
      <c r="E9" s="46" t="s">
        <v>128</v>
      </c>
      <c r="F9" s="36">
        <v>68400</v>
      </c>
      <c r="G9" s="36">
        <v>117000</v>
      </c>
      <c r="H9" s="36">
        <f t="shared" si="0"/>
        <v>185400</v>
      </c>
    </row>
    <row r="10" s="3" customFormat="1" ht="31" customHeight="1" spans="1:8">
      <c r="A10" s="16" t="s">
        <v>129</v>
      </c>
      <c r="B10" s="44">
        <v>11000</v>
      </c>
      <c r="C10" s="36">
        <f>D10-B10</f>
        <v>6358</v>
      </c>
      <c r="D10" s="36">
        <v>17358</v>
      </c>
      <c r="E10" s="46" t="s">
        <v>130</v>
      </c>
      <c r="F10" s="36"/>
      <c r="G10" s="36">
        <v>10</v>
      </c>
      <c r="H10" s="36">
        <f t="shared" si="0"/>
        <v>10</v>
      </c>
    </row>
    <row r="11" s="3" customFormat="1" ht="31" customHeight="1" spans="1:8">
      <c r="A11" s="16" t="s">
        <v>131</v>
      </c>
      <c r="B11" s="44">
        <v>0</v>
      </c>
      <c r="C11" s="36">
        <f>D11-B11</f>
        <v>0</v>
      </c>
      <c r="D11" s="36">
        <v>0</v>
      </c>
      <c r="E11" s="46" t="s">
        <v>132</v>
      </c>
      <c r="F11" s="36">
        <v>31920</v>
      </c>
      <c r="G11" s="36">
        <v>-1540</v>
      </c>
      <c r="H11" s="36">
        <f t="shared" si="0"/>
        <v>30380</v>
      </c>
    </row>
    <row r="12" s="3" customFormat="1" ht="31" customHeight="1" spans="1:8">
      <c r="A12" s="16" t="s">
        <v>133</v>
      </c>
      <c r="B12" s="44">
        <v>21558</v>
      </c>
      <c r="C12" s="36">
        <f>D12-B12</f>
        <v>-1934</v>
      </c>
      <c r="D12" s="36">
        <v>19624</v>
      </c>
      <c r="E12" s="46" t="s">
        <v>134</v>
      </c>
      <c r="F12" s="36">
        <v>2</v>
      </c>
      <c r="G12" s="36">
        <v>172</v>
      </c>
      <c r="H12" s="36">
        <f t="shared" si="0"/>
        <v>174</v>
      </c>
    </row>
    <row r="13" s="3" customFormat="1" ht="31" customHeight="1" spans="1:8">
      <c r="A13" s="16"/>
      <c r="B13" s="45"/>
      <c r="C13" s="36"/>
      <c r="D13" s="36"/>
      <c r="E13" s="46"/>
      <c r="F13" s="36"/>
      <c r="G13" s="36"/>
      <c r="H13" s="36"/>
    </row>
    <row r="14" s="3" customFormat="1" ht="31" customHeight="1" spans="1:8">
      <c r="A14" s="16" t="s">
        <v>135</v>
      </c>
      <c r="B14" s="43">
        <f>SUM(B15:B17)</f>
        <v>126396</v>
      </c>
      <c r="C14" s="43">
        <f>SUM(C15:C17)</f>
        <v>222150</v>
      </c>
      <c r="D14" s="43">
        <f>SUM(D15:D17)</f>
        <v>348546</v>
      </c>
      <c r="E14" s="46" t="s">
        <v>136</v>
      </c>
      <c r="F14" s="36">
        <f>F15+F16</f>
        <v>0</v>
      </c>
      <c r="G14" s="36">
        <f>G15+G16</f>
        <v>102800</v>
      </c>
      <c r="H14" s="36">
        <f>H15+H16</f>
        <v>102800</v>
      </c>
    </row>
    <row r="15" s="3" customFormat="1" ht="31" customHeight="1" spans="1:8">
      <c r="A15" s="16" t="s">
        <v>137</v>
      </c>
      <c r="B15" s="36">
        <v>0</v>
      </c>
      <c r="C15" s="36">
        <v>19350</v>
      </c>
      <c r="D15" s="36">
        <f>B15+C15</f>
        <v>19350</v>
      </c>
      <c r="E15" s="46" t="s">
        <v>138</v>
      </c>
      <c r="F15" s="36"/>
      <c r="G15" s="36"/>
      <c r="H15" s="36"/>
    </row>
    <row r="16" s="3" customFormat="1" ht="31" customHeight="1" spans="1:8">
      <c r="A16" s="16" t="s">
        <v>139</v>
      </c>
      <c r="B16" s="36">
        <v>126396</v>
      </c>
      <c r="C16" s="36"/>
      <c r="D16" s="36">
        <f>B16+C16</f>
        <v>126396</v>
      </c>
      <c r="E16" s="46" t="s">
        <v>140</v>
      </c>
      <c r="F16" s="36"/>
      <c r="G16" s="36">
        <v>102800</v>
      </c>
      <c r="H16" s="36">
        <f>F16+G16</f>
        <v>102800</v>
      </c>
    </row>
    <row r="17" s="3" customFormat="1" ht="31" customHeight="1" spans="1:8">
      <c r="A17" s="16" t="s">
        <v>141</v>
      </c>
      <c r="B17" s="36">
        <v>0</v>
      </c>
      <c r="C17" s="36">
        <v>202800</v>
      </c>
      <c r="D17" s="36">
        <f>B17+C17</f>
        <v>202800</v>
      </c>
      <c r="E17" s="46"/>
      <c r="F17" s="36"/>
      <c r="G17" s="36"/>
      <c r="H17" s="36"/>
    </row>
  </sheetData>
  <mergeCells count="2">
    <mergeCell ref="A1:H1"/>
    <mergeCell ref="A2:H2"/>
  </mergeCells>
  <pageMargins left="0.75" right="0.75" top="1" bottom="1" header="0.5" footer="0.5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C9" sqref="C9"/>
    </sheetView>
  </sheetViews>
  <sheetFormatPr defaultColWidth="8.725" defaultRowHeight="13.5" outlineLevelCol="7"/>
  <cols>
    <col min="1" max="1" width="36.5416666666667" customWidth="1"/>
    <col min="2" max="2" width="8.81666666666667" customWidth="1"/>
    <col min="3" max="3" width="8.09166666666667" customWidth="1"/>
    <col min="4" max="4" width="11.125" customWidth="1"/>
    <col min="5" max="5" width="41" customWidth="1"/>
    <col min="6" max="6" width="8.81666666666667" customWidth="1"/>
    <col min="7" max="7" width="8.09166666666667" customWidth="1"/>
    <col min="8" max="8" width="12.8166666666667" customWidth="1"/>
  </cols>
  <sheetData>
    <row r="1" ht="18.75" spans="1:8">
      <c r="A1" s="28" t="s">
        <v>142</v>
      </c>
      <c r="B1" s="28"/>
      <c r="C1" s="28"/>
      <c r="D1" s="28"/>
      <c r="E1" s="28"/>
      <c r="F1" s="28"/>
      <c r="G1" s="28"/>
      <c r="H1" s="28"/>
    </row>
    <row r="2" ht="42" customHeight="1" spans="1:8">
      <c r="A2" s="6" t="s">
        <v>143</v>
      </c>
      <c r="B2" s="6"/>
      <c r="C2" s="6"/>
      <c r="D2" s="6"/>
      <c r="E2" s="6"/>
      <c r="F2" s="6"/>
      <c r="G2" s="6"/>
      <c r="H2" s="6"/>
    </row>
    <row r="3" s="1" customFormat="1" ht="22.5" spans="1:8">
      <c r="A3" s="10"/>
      <c r="B3" s="10"/>
      <c r="C3" s="11"/>
      <c r="D3" s="11"/>
      <c r="E3" s="10"/>
      <c r="F3" s="10"/>
      <c r="G3" s="11"/>
      <c r="H3" s="12" t="s">
        <v>2</v>
      </c>
    </row>
    <row r="4" s="2" customFormat="1" ht="30" customHeight="1" spans="1:8">
      <c r="A4" s="19" t="s">
        <v>3</v>
      </c>
      <c r="B4" s="35" t="s">
        <v>4</v>
      </c>
      <c r="C4" s="19" t="s">
        <v>5</v>
      </c>
      <c r="D4" s="35" t="s">
        <v>6</v>
      </c>
      <c r="E4" s="19" t="s">
        <v>7</v>
      </c>
      <c r="F4" s="35" t="s">
        <v>4</v>
      </c>
      <c r="G4" s="19" t="s">
        <v>5</v>
      </c>
      <c r="H4" s="35" t="s">
        <v>6</v>
      </c>
    </row>
    <row r="5" s="3" customFormat="1" ht="30" customHeight="1" spans="1:8">
      <c r="A5" s="20" t="s">
        <v>8</v>
      </c>
      <c r="B5" s="36">
        <f>B6+B10</f>
        <v>2640</v>
      </c>
      <c r="C5" s="36">
        <f>C6+C10</f>
        <v>200</v>
      </c>
      <c r="D5" s="36">
        <f>D6+D10</f>
        <v>2840</v>
      </c>
      <c r="E5" s="37" t="s">
        <v>9</v>
      </c>
      <c r="F5" s="21">
        <f t="shared" ref="B5:H5" si="0">F6+F14</f>
        <v>2640</v>
      </c>
      <c r="G5" s="21">
        <f t="shared" si="0"/>
        <v>200</v>
      </c>
      <c r="H5" s="21">
        <f t="shared" si="0"/>
        <v>2840</v>
      </c>
    </row>
    <row r="6" s="1" customFormat="1" ht="30" customHeight="1" spans="1:8">
      <c r="A6" s="16" t="s">
        <v>144</v>
      </c>
      <c r="B6" s="38">
        <f>B7+B8+B9</f>
        <v>1000</v>
      </c>
      <c r="C6" s="38">
        <f>C7+C8+C9</f>
        <v>200</v>
      </c>
      <c r="D6" s="38">
        <f>D7+D8+D9</f>
        <v>1200</v>
      </c>
      <c r="E6" s="39" t="s">
        <v>145</v>
      </c>
      <c r="F6" s="38">
        <f>F8</f>
        <v>2640</v>
      </c>
      <c r="G6" s="38">
        <f>G8</f>
        <v>200</v>
      </c>
      <c r="H6" s="38">
        <f>H8</f>
        <v>2840</v>
      </c>
    </row>
    <row r="7" s="1" customFormat="1" ht="30" customHeight="1" spans="1:8">
      <c r="A7" s="16" t="s">
        <v>146</v>
      </c>
      <c r="B7" s="38"/>
      <c r="C7" s="38"/>
      <c r="D7" s="38"/>
      <c r="E7" s="39" t="s">
        <v>147</v>
      </c>
      <c r="F7" s="38"/>
      <c r="G7" s="38"/>
      <c r="H7" s="38"/>
    </row>
    <row r="8" s="1" customFormat="1" ht="30" customHeight="1" spans="1:8">
      <c r="A8" s="16" t="s">
        <v>148</v>
      </c>
      <c r="B8" s="38"/>
      <c r="C8" s="38"/>
      <c r="D8" s="38"/>
      <c r="E8" s="39" t="s">
        <v>149</v>
      </c>
      <c r="F8" s="38">
        <v>2640</v>
      </c>
      <c r="G8" s="38">
        <v>200</v>
      </c>
      <c r="H8" s="38">
        <f>F8+G8</f>
        <v>2840</v>
      </c>
    </row>
    <row r="9" s="1" customFormat="1" ht="30" customHeight="1" spans="1:8">
      <c r="A9" s="16" t="s">
        <v>150</v>
      </c>
      <c r="B9" s="38">
        <v>1000</v>
      </c>
      <c r="C9" s="38">
        <f>D9-B9</f>
        <v>200</v>
      </c>
      <c r="D9" s="38">
        <v>1200</v>
      </c>
      <c r="E9" s="39"/>
      <c r="F9" s="38"/>
      <c r="G9" s="38"/>
      <c r="H9" s="38"/>
    </row>
    <row r="10" s="1" customFormat="1" ht="30" customHeight="1" spans="1:8">
      <c r="A10" s="16" t="s">
        <v>135</v>
      </c>
      <c r="B10" s="38">
        <f>B11+B12</f>
        <v>1640</v>
      </c>
      <c r="C10" s="38">
        <f>C11+C12</f>
        <v>0</v>
      </c>
      <c r="D10" s="38">
        <f>D11+D12</f>
        <v>1640</v>
      </c>
      <c r="E10" s="39" t="s">
        <v>136</v>
      </c>
      <c r="F10" s="38">
        <v>0</v>
      </c>
      <c r="G10" s="38">
        <v>0</v>
      </c>
      <c r="H10" s="38">
        <v>0</v>
      </c>
    </row>
    <row r="11" s="1" customFormat="1" ht="30" customHeight="1" spans="1:8">
      <c r="A11" s="16" t="s">
        <v>151</v>
      </c>
      <c r="B11" s="38"/>
      <c r="C11" s="38"/>
      <c r="D11" s="38"/>
      <c r="E11" s="39" t="s">
        <v>138</v>
      </c>
      <c r="F11" s="38"/>
      <c r="G11" s="38"/>
      <c r="H11" s="38"/>
    </row>
    <row r="12" s="1" customFormat="1" ht="30" customHeight="1" spans="1:8">
      <c r="A12" s="16" t="s">
        <v>152</v>
      </c>
      <c r="B12" s="38">
        <v>1640</v>
      </c>
      <c r="C12" s="38">
        <f>C13+C14</f>
        <v>0</v>
      </c>
      <c r="D12" s="38">
        <v>1640</v>
      </c>
      <c r="E12" s="39"/>
      <c r="F12" s="38"/>
      <c r="G12" s="38"/>
      <c r="H12" s="38"/>
    </row>
    <row r="13" s="1" customFormat="1" ht="14.25" spans="1:8">
      <c r="A13" s="3"/>
      <c r="B13" s="3"/>
      <c r="C13" s="3"/>
      <c r="D13" s="3"/>
      <c r="E13" s="3"/>
      <c r="F13" s="3"/>
      <c r="G13" s="3"/>
      <c r="H13" s="3"/>
    </row>
    <row r="14" s="1" customFormat="1"/>
  </sheetData>
  <mergeCells count="2">
    <mergeCell ref="A1:H1"/>
    <mergeCell ref="A2:H2"/>
  </mergeCells>
  <pageMargins left="0.75" right="0.75" top="1" bottom="1" header="0.5" footer="0.5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0" sqref="A20"/>
    </sheetView>
  </sheetViews>
  <sheetFormatPr defaultColWidth="8.725" defaultRowHeight="13.5" outlineLevelCol="7"/>
  <cols>
    <col min="1" max="1" width="44.25" customWidth="1"/>
    <col min="2" max="2" width="35.375" customWidth="1"/>
  </cols>
  <sheetData>
    <row r="1" ht="18.75" spans="1:8">
      <c r="A1" s="28" t="s">
        <v>153</v>
      </c>
      <c r="B1" s="28"/>
      <c r="C1" s="28"/>
      <c r="D1" s="28"/>
      <c r="E1" s="28"/>
      <c r="F1" s="28"/>
      <c r="G1" s="28"/>
      <c r="H1" s="28"/>
    </row>
    <row r="2" ht="51" customHeight="1" spans="1:8">
      <c r="A2" s="6" t="s">
        <v>154</v>
      </c>
      <c r="B2" s="6"/>
      <c r="C2" s="7"/>
      <c r="D2" s="7"/>
      <c r="E2" s="7"/>
      <c r="F2" s="7"/>
      <c r="G2" s="7"/>
      <c r="H2" s="7"/>
    </row>
    <row r="3" ht="22.5" spans="1:8">
      <c r="A3" s="10"/>
      <c r="B3" s="12" t="s">
        <v>2</v>
      </c>
      <c r="C3" s="29"/>
      <c r="D3" s="29"/>
      <c r="E3" s="30"/>
      <c r="F3" s="30"/>
      <c r="G3" s="29"/>
      <c r="H3" s="31"/>
    </row>
    <row r="4" s="27" customFormat="1" ht="30" customHeight="1" spans="1:2">
      <c r="A4" s="32" t="s">
        <v>155</v>
      </c>
      <c r="B4" s="32" t="s">
        <v>156</v>
      </c>
    </row>
    <row r="5" ht="30" customHeight="1" spans="1:2">
      <c r="A5" s="33" t="s">
        <v>157</v>
      </c>
      <c r="B5" s="21">
        <f>B6+B7</f>
        <v>1237601</v>
      </c>
    </row>
    <row r="6" ht="30" customHeight="1" spans="1:2">
      <c r="A6" s="33" t="s">
        <v>158</v>
      </c>
      <c r="B6" s="21">
        <v>246626</v>
      </c>
    </row>
    <row r="7" ht="30" customHeight="1" spans="1:2">
      <c r="A7" s="33" t="s">
        <v>159</v>
      </c>
      <c r="B7" s="21">
        <v>990975</v>
      </c>
    </row>
    <row r="8" ht="30" customHeight="1" spans="1:2">
      <c r="A8" s="33" t="s">
        <v>160</v>
      </c>
      <c r="B8" s="21">
        <f>B9+B10</f>
        <v>202800</v>
      </c>
    </row>
    <row r="9" ht="30" customHeight="1" spans="1:2">
      <c r="A9" s="33" t="s">
        <v>158</v>
      </c>
      <c r="B9" s="21"/>
    </row>
    <row r="10" ht="30" customHeight="1" spans="1:2">
      <c r="A10" s="33" t="s">
        <v>159</v>
      </c>
      <c r="B10" s="21">
        <v>202800</v>
      </c>
    </row>
    <row r="11" ht="30" customHeight="1" spans="1:2">
      <c r="A11" s="33" t="s">
        <v>161</v>
      </c>
      <c r="B11" s="21">
        <f>B12+B13</f>
        <v>1440401</v>
      </c>
    </row>
    <row r="12" ht="30" customHeight="1" spans="1:2">
      <c r="A12" s="33" t="s">
        <v>158</v>
      </c>
      <c r="B12" s="21">
        <f>B9+B6</f>
        <v>246626</v>
      </c>
    </row>
    <row r="13" ht="30" customHeight="1" spans="1:2">
      <c r="A13" s="33" t="s">
        <v>159</v>
      </c>
      <c r="B13" s="34">
        <f>B10+B7</f>
        <v>1193775</v>
      </c>
    </row>
  </sheetData>
  <mergeCells count="2">
    <mergeCell ref="A1:H1"/>
    <mergeCell ref="A2:B2"/>
  </mergeCells>
  <pageMargins left="0.75" right="0.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12" sqref="J11:J12"/>
    </sheetView>
  </sheetViews>
  <sheetFormatPr defaultColWidth="8.725" defaultRowHeight="13.5" outlineLevelCol="7"/>
  <cols>
    <col min="2" max="2" width="38.125" customWidth="1"/>
    <col min="3" max="3" width="23" customWidth="1"/>
    <col min="4" max="4" width="24.75" customWidth="1"/>
    <col min="5" max="5" width="22.375" customWidth="1"/>
  </cols>
  <sheetData>
    <row r="1" ht="18.75" spans="1:8">
      <c r="A1" s="5" t="s">
        <v>162</v>
      </c>
      <c r="B1" s="5"/>
      <c r="C1" s="5"/>
      <c r="D1" s="5"/>
      <c r="E1" s="5"/>
      <c r="F1" s="5"/>
      <c r="G1" s="5"/>
      <c r="H1" s="5"/>
    </row>
    <row r="2" ht="40" customHeight="1" spans="1:8">
      <c r="A2" s="6" t="s">
        <v>163</v>
      </c>
      <c r="B2" s="6"/>
      <c r="C2" s="6"/>
      <c r="D2" s="6"/>
      <c r="E2" s="6"/>
      <c r="F2" s="7"/>
      <c r="G2" s="7"/>
      <c r="H2" s="7"/>
    </row>
    <row r="3" s="1" customFormat="1" ht="37" customHeight="1" spans="1:8">
      <c r="A3" s="10"/>
      <c r="B3" s="10"/>
      <c r="C3" s="11"/>
      <c r="D3" s="11"/>
      <c r="E3" s="12" t="s">
        <v>2</v>
      </c>
      <c r="F3" s="10"/>
      <c r="G3" s="11"/>
      <c r="H3" s="12"/>
    </row>
    <row r="4" s="2" customFormat="1" ht="37" customHeight="1" spans="1:5">
      <c r="A4" s="19" t="s">
        <v>164</v>
      </c>
      <c r="B4" s="19" t="s">
        <v>165</v>
      </c>
      <c r="C4" s="19" t="s">
        <v>166</v>
      </c>
      <c r="D4" s="19" t="s">
        <v>167</v>
      </c>
      <c r="E4" s="19" t="s">
        <v>168</v>
      </c>
    </row>
    <row r="5" s="1" customFormat="1" ht="37" customHeight="1" spans="1:5">
      <c r="A5" s="20" t="s">
        <v>169</v>
      </c>
      <c r="B5" s="20"/>
      <c r="C5" s="20"/>
      <c r="D5" s="20"/>
      <c r="E5" s="21">
        <f>SUM(E6:E9)</f>
        <v>147000</v>
      </c>
    </row>
    <row r="6" s="1" customFormat="1" ht="37" customHeight="1" spans="1:5">
      <c r="A6" s="22">
        <v>1</v>
      </c>
      <c r="B6" s="23" t="s">
        <v>170</v>
      </c>
      <c r="C6" s="24" t="s">
        <v>171</v>
      </c>
      <c r="D6" s="24" t="s">
        <v>172</v>
      </c>
      <c r="E6" s="25">
        <v>58400</v>
      </c>
    </row>
    <row r="7" s="1" customFormat="1" ht="37" customHeight="1" spans="1:5">
      <c r="A7" s="22">
        <v>2</v>
      </c>
      <c r="B7" s="23" t="s">
        <v>173</v>
      </c>
      <c r="C7" s="24" t="s">
        <v>171</v>
      </c>
      <c r="D7" s="24" t="s">
        <v>172</v>
      </c>
      <c r="E7" s="25">
        <v>20600</v>
      </c>
    </row>
    <row r="8" s="1" customFormat="1" ht="37" customHeight="1" spans="1:5">
      <c r="A8" s="22">
        <v>3</v>
      </c>
      <c r="B8" s="23" t="s">
        <v>174</v>
      </c>
      <c r="C8" s="24" t="s">
        <v>171</v>
      </c>
      <c r="D8" s="24" t="s">
        <v>172</v>
      </c>
      <c r="E8" s="25">
        <v>42000</v>
      </c>
    </row>
    <row r="9" s="1" customFormat="1" ht="37" customHeight="1" spans="1:5">
      <c r="A9" s="22">
        <v>4</v>
      </c>
      <c r="B9" s="23" t="s">
        <v>175</v>
      </c>
      <c r="C9" s="24" t="s">
        <v>171</v>
      </c>
      <c r="D9" s="24" t="s">
        <v>172</v>
      </c>
      <c r="E9" s="25">
        <v>26000</v>
      </c>
    </row>
    <row r="10" spans="1:1">
      <c r="A10" s="26"/>
    </row>
  </sheetData>
  <mergeCells count="2">
    <mergeCell ref="A2:E2"/>
    <mergeCell ref="A5:D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9" sqref="B9"/>
    </sheetView>
  </sheetViews>
  <sheetFormatPr defaultColWidth="8.725" defaultRowHeight="13.5" outlineLevelCol="7"/>
  <cols>
    <col min="1" max="1" width="44.375" customWidth="1"/>
    <col min="2" max="2" width="25.75" customWidth="1"/>
    <col min="3" max="3" width="26.25" customWidth="1"/>
    <col min="4" max="4" width="24.875" customWidth="1"/>
  </cols>
  <sheetData>
    <row r="1" ht="18.75" spans="1:8">
      <c r="A1" s="5" t="s">
        <v>176</v>
      </c>
      <c r="B1" s="5"/>
      <c r="C1" s="5"/>
      <c r="D1" s="5"/>
      <c r="E1" s="5"/>
      <c r="F1" s="5"/>
      <c r="G1" s="5"/>
      <c r="H1" s="5"/>
    </row>
    <row r="2" ht="39" customHeight="1" spans="1:8">
      <c r="A2" s="6" t="s">
        <v>177</v>
      </c>
      <c r="B2" s="6"/>
      <c r="C2" s="6"/>
      <c r="D2" s="6"/>
      <c r="E2" s="7"/>
      <c r="F2" s="7"/>
      <c r="G2" s="7"/>
      <c r="H2" s="7"/>
    </row>
    <row r="3" s="1" customFormat="1" ht="38" customHeight="1" spans="1:8">
      <c r="A3" s="8"/>
      <c r="B3" s="8"/>
      <c r="C3" s="8"/>
      <c r="D3" s="9" t="s">
        <v>2</v>
      </c>
      <c r="E3" s="10"/>
      <c r="F3" s="10"/>
      <c r="G3" s="11"/>
      <c r="H3" s="12"/>
    </row>
    <row r="4" s="2" customFormat="1" ht="38" customHeight="1" spans="1:4">
      <c r="A4" s="13" t="s">
        <v>73</v>
      </c>
      <c r="B4" s="13" t="s">
        <v>74</v>
      </c>
      <c r="C4" s="13" t="s">
        <v>5</v>
      </c>
      <c r="D4" s="13" t="s">
        <v>75</v>
      </c>
    </row>
    <row r="5" s="3" customFormat="1" ht="38" customHeight="1" spans="1:4">
      <c r="A5" s="14" t="s">
        <v>178</v>
      </c>
      <c r="B5" s="15">
        <v>86.57</v>
      </c>
      <c r="C5" s="15">
        <v>-45</v>
      </c>
      <c r="D5" s="15">
        <f>B5+C5</f>
        <v>41.57</v>
      </c>
    </row>
    <row r="6" s="1" customFormat="1" ht="38" customHeight="1" spans="1:4">
      <c r="A6" s="16" t="s">
        <v>179</v>
      </c>
      <c r="B6" s="15">
        <f>B7+B8</f>
        <v>325.77</v>
      </c>
      <c r="C6" s="15">
        <f>C7+C8</f>
        <v>-15</v>
      </c>
      <c r="D6" s="15">
        <f>D7+D8</f>
        <v>310.77</v>
      </c>
    </row>
    <row r="7" s="1" customFormat="1" ht="38" customHeight="1" spans="1:4">
      <c r="A7" s="16" t="s">
        <v>180</v>
      </c>
      <c r="B7" s="15">
        <v>88.77</v>
      </c>
      <c r="C7" s="15"/>
      <c r="D7" s="15">
        <f>B7+C7</f>
        <v>88.77</v>
      </c>
    </row>
    <row r="8" s="1" customFormat="1" ht="38" customHeight="1" spans="1:4">
      <c r="A8" s="16" t="s">
        <v>181</v>
      </c>
      <c r="B8" s="15">
        <v>237</v>
      </c>
      <c r="C8" s="15">
        <v>-15</v>
      </c>
      <c r="D8" s="15">
        <f>B8+C8</f>
        <v>222</v>
      </c>
    </row>
    <row r="9" s="1" customFormat="1" ht="38" customHeight="1" spans="1:4">
      <c r="A9" s="16" t="s">
        <v>182</v>
      </c>
      <c r="B9" s="15">
        <v>50</v>
      </c>
      <c r="C9" s="15">
        <v>60</v>
      </c>
      <c r="D9" s="15">
        <f>B9+C9</f>
        <v>110</v>
      </c>
    </row>
    <row r="10" s="4" customFormat="1" ht="38" customHeight="1" spans="1:4">
      <c r="A10" s="17" t="s">
        <v>183</v>
      </c>
      <c r="B10" s="18">
        <f>B5+B6+B9</f>
        <v>462.34</v>
      </c>
      <c r="C10" s="18">
        <f>C5+C6+C9</f>
        <v>0</v>
      </c>
      <c r="D10" s="18">
        <f>D5+D6+D9</f>
        <v>462.34</v>
      </c>
    </row>
  </sheetData>
  <mergeCells count="1">
    <mergeCell ref="A2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杨银刚</cp:lastModifiedBy>
  <dcterms:created xsi:type="dcterms:W3CDTF">2024-11-09T07:21:00Z</dcterms:created>
  <dcterms:modified xsi:type="dcterms:W3CDTF">2025-01-03T08:11:18Z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04EA041360DB468BD5447267E8ADD7CC_43</vt:lpwstr>
  </property>
  <property fmtid="{D5CDD505-2E9C-101B-9397-08002B2CF9AE}" pid="3" name="KSOProductBuildVer">
    <vt:lpwstr>2052-12.1.0.19302</vt:lpwstr>
  </property>
</Properties>
</file>